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urimska\Desktop\"/>
    </mc:Choice>
  </mc:AlternateContent>
  <bookViews>
    <workbookView xWindow="0" yWindow="0" windowWidth="9045" windowHeight="8610" tabRatio="666"/>
  </bookViews>
  <sheets>
    <sheet name="PŘÍJMY" sheetId="16" r:id="rId1"/>
    <sheet name="VÝDAJE" sheetId="17" r:id="rId2"/>
    <sheet name="FINANCOVÁNÍ" sheetId="18" r:id="rId3"/>
  </sheets>
  <definedNames>
    <definedName name="_xlnm.Print_Area" localSheetId="2">FINANCOVÁNÍ!$A$1:$F$31</definedName>
    <definedName name="_xlnm.Print_Area" localSheetId="1">VÝDAJE!$A$1:$F$105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7" l="1"/>
  <c r="E43" i="17"/>
  <c r="F8" i="18" l="1"/>
  <c r="F102" i="17"/>
  <c r="E102" i="17"/>
  <c r="D102" i="17"/>
  <c r="F81" i="17"/>
  <c r="E81" i="17"/>
  <c r="D81" i="17"/>
  <c r="F69" i="16"/>
  <c r="E69" i="16"/>
  <c r="D69" i="16"/>
  <c r="F57" i="16"/>
  <c r="E57" i="16"/>
  <c r="D57" i="16"/>
  <c r="F51" i="16"/>
  <c r="E51" i="16"/>
  <c r="D51" i="16"/>
  <c r="F24" i="16"/>
  <c r="E24" i="16"/>
  <c r="D24" i="16"/>
  <c r="F105" i="17" l="1"/>
  <c r="D105" i="17"/>
  <c r="D72" i="16"/>
  <c r="E105" i="17"/>
  <c r="F72" i="16"/>
  <c r="F11" i="18" s="1"/>
  <c r="E72" i="16"/>
  <c r="E8" i="18" l="1"/>
  <c r="D8" i="18"/>
</calcChain>
</file>

<file path=xl/sharedStrings.xml><?xml version="1.0" encoding="utf-8"?>
<sst xmlns="http://schemas.openxmlformats.org/spreadsheetml/2006/main" count="427" uniqueCount="227">
  <si>
    <t>Daňové příjmy</t>
  </si>
  <si>
    <t>ODPA</t>
  </si>
  <si>
    <t>POL</t>
  </si>
  <si>
    <t>Dílčí daň z technických her</t>
  </si>
  <si>
    <t>Nedaňové příjmy</t>
  </si>
  <si>
    <t>Přijaté transfery</t>
  </si>
  <si>
    <t>Schválený rozpočet 2020</t>
  </si>
  <si>
    <t>Běžné výdaje</t>
  </si>
  <si>
    <t>Kapitálové výdaje</t>
  </si>
  <si>
    <t>Návrh rozpočtu 2021</t>
  </si>
  <si>
    <t>Financování</t>
  </si>
  <si>
    <t>Správní poplatky</t>
  </si>
  <si>
    <t>Kapitálové příjmy</t>
  </si>
  <si>
    <t>Schválený rozpočet 2021</t>
  </si>
  <si>
    <t>Návrh rozpočtu 2022</t>
  </si>
  <si>
    <t>Daň z přidané hodnoty</t>
  </si>
  <si>
    <t>Poplatek z pobytu</t>
  </si>
  <si>
    <t>Popis</t>
  </si>
  <si>
    <t>Předpokl. skut. 2021</t>
  </si>
  <si>
    <t>3613</t>
  </si>
  <si>
    <t>5311</t>
  </si>
  <si>
    <t>Předpokl. skut. 2020</t>
  </si>
  <si>
    <t>1111</t>
  </si>
  <si>
    <t>Daň z příjmů fyzických osob placená plátci</t>
  </si>
  <si>
    <t>1112</t>
  </si>
  <si>
    <t>Daň z příjmů fyzických osob placená poplatníky</t>
  </si>
  <si>
    <t>1113</t>
  </si>
  <si>
    <t>Daň z 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</si>
  <si>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</si>
  <si>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</si>
  <si>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</si>
  <si>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</si>
  <si>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</si>
  <si>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1334</t>
  </si>
  <si>
    <t>Odvody za odnětí půdy ze zemědělského půdního fondu</t>
  </si>
  <si>
    <t>1335</t>
  </si>
  <si>
    <t>Poplatky za odnětí pozemků plnění funkcí lesa</t>
  </si>
  <si>
    <t>1340</t>
  </si>
  <si>
    <t>1341</t>
  </si>
  <si>
    <t>Poplatek ze psů</t>
  </si>
  <si>
    <t>1342</t>
  </si>
  <si>
    <t>1343</t>
  </si>
  <si>
    <t>Poplatek za užívání veřejného prostranství</t>
  </si>
  <si>
    <t>1353</t>
  </si>
  <si>
    <t>1356</t>
  </si>
  <si>
    <t>Příjmy úhrad za dobývání nerostů a poplatků za geologické práce</t>
  </si>
  <si>
    <t>1361</t>
  </si>
  <si>
    <t>1381</t>
  </si>
  <si>
    <t>Daň z hazardních her s výjimkou dílčí daně z technických her</t>
  </si>
  <si>
    <t>1385</t>
  </si>
  <si>
    <t>1511</t>
  </si>
  <si>
    <t>Daň z nemovitých věcí</t>
  </si>
  <si>
    <t>Daňové příjmy celkem</t>
  </si>
  <si>
    <t>2144</t>
  </si>
  <si>
    <t>Ostatní služby</t>
  </si>
  <si>
    <t>2169</t>
  </si>
  <si>
    <t>2219</t>
  </si>
  <si>
    <t>Ostatní záležitosti pozemních komunikací</t>
  </si>
  <si>
    <t>2299</t>
  </si>
  <si>
    <t>Ostatní záležitosti v dopravě</t>
  </si>
  <si>
    <t>2310</t>
  </si>
  <si>
    <t>Pitná voda</t>
  </si>
  <si>
    <t>3111</t>
  </si>
  <si>
    <t>Mateřské školy</t>
  </si>
  <si>
    <t>3113</t>
  </si>
  <si>
    <t>Základní školy</t>
  </si>
  <si>
    <t>3314</t>
  </si>
  <si>
    <t>Činnosti knihovnické</t>
  </si>
  <si>
    <t>3319</t>
  </si>
  <si>
    <t>Ostatní záležitosti kultury</t>
  </si>
  <si>
    <t>3349</t>
  </si>
  <si>
    <t>Ostatní záležitosti sdělovacích prostředků</t>
  </si>
  <si>
    <t>3399</t>
  </si>
  <si>
    <t>Ostatní záležitosti kultury, církví a sdělovacích prostředků</t>
  </si>
  <si>
    <t>3412</t>
  </si>
  <si>
    <t>Sportovní zařízení v majetku obce</t>
  </si>
  <si>
    <t>3421</t>
  </si>
  <si>
    <t>Využití volného času dětí a mládeže</t>
  </si>
  <si>
    <t>3612</t>
  </si>
  <si>
    <t>Bytové hospodářství</t>
  </si>
  <si>
    <t>Nebytové hospodářství</t>
  </si>
  <si>
    <t>3631</t>
  </si>
  <si>
    <t>Veřejné osvětlení</t>
  </si>
  <si>
    <t>3639</t>
  </si>
  <si>
    <t>Komunální služby a územní rozvoj jinde nezařazené</t>
  </si>
  <si>
    <t>3723</t>
  </si>
  <si>
    <t>3725</t>
  </si>
  <si>
    <t>Využívání a zneškodňování komunálních odpadů</t>
  </si>
  <si>
    <t>3769</t>
  </si>
  <si>
    <t>Ostatní správa v ochraně životního prostředí</t>
  </si>
  <si>
    <t>4351</t>
  </si>
  <si>
    <t>4356</t>
  </si>
  <si>
    <t>Denní stacionáře a centra denních služeb</t>
  </si>
  <si>
    <t>Bezpečnost a veřejný pořádek</t>
  </si>
  <si>
    <t>5512</t>
  </si>
  <si>
    <t>6171</t>
  </si>
  <si>
    <t>Činnost místní správy</t>
  </si>
  <si>
    <t>6310</t>
  </si>
  <si>
    <t>Obecné příjmy a výdaje z finančních operací</t>
  </si>
  <si>
    <t>6402</t>
  </si>
  <si>
    <t>Nedaňové příjmy celkem</t>
  </si>
  <si>
    <t>3429</t>
  </si>
  <si>
    <t>Ostatní zájmová činnost a rekreace</t>
  </si>
  <si>
    <t>Kapitálové příjmy celkem</t>
  </si>
  <si>
    <t>4111</t>
  </si>
  <si>
    <t>4112</t>
  </si>
  <si>
    <t>4116</t>
  </si>
  <si>
    <t>Ostatní neinvestiční přijaté transfery ze státního rozpočtu</t>
  </si>
  <si>
    <t>4121</t>
  </si>
  <si>
    <t>Neinvestiční přijaté transfery od obcí</t>
  </si>
  <si>
    <t>4122</t>
  </si>
  <si>
    <t>Neinvestiční přijaté transfery od krajů</t>
  </si>
  <si>
    <t>4216</t>
  </si>
  <si>
    <t>Ostatní investiční přijaté transfery ze státního rozpočtu</t>
  </si>
  <si>
    <t>Přijaté transfery celkem</t>
  </si>
  <si>
    <t>Příjmy celkem</t>
  </si>
  <si>
    <t>2143</t>
  </si>
  <si>
    <t>5xxx</t>
  </si>
  <si>
    <t>Cestovní ruch</t>
  </si>
  <si>
    <t>2212</t>
  </si>
  <si>
    <t>Silnice</t>
  </si>
  <si>
    <t>2292</t>
  </si>
  <si>
    <t>2321</t>
  </si>
  <si>
    <t>z toho</t>
  </si>
  <si>
    <t>Příspěvek na provoz MŠ Krupkova, IČ 75015641</t>
  </si>
  <si>
    <t>Příspěvek na provoz MŠ Mánesova, IČ 75016125</t>
  </si>
  <si>
    <t>Příspěvek na provoz ZŠ Gutha-Jarkovského, IČ 70157332</t>
  </si>
  <si>
    <t>3122</t>
  </si>
  <si>
    <t>Střední odborné školy</t>
  </si>
  <si>
    <t>3141</t>
  </si>
  <si>
    <t>Školní stravování</t>
  </si>
  <si>
    <t>3231</t>
  </si>
  <si>
    <t>Základní umělecké školy</t>
  </si>
  <si>
    <t>Příspěvek na provoz ZUŠ F. I. Tůmy, IČ 71230432</t>
  </si>
  <si>
    <t>3326</t>
  </si>
  <si>
    <t>3392</t>
  </si>
  <si>
    <t>Zájmová činnost v kultuře</t>
  </si>
  <si>
    <t>Příspěvek na provoz SK Rabštejn, IČ 46459731</t>
  </si>
  <si>
    <t>3419</t>
  </si>
  <si>
    <t>Ostatní sportovní činnost</t>
  </si>
  <si>
    <t>Příspěvek na provoz DDM, IČ 71230424</t>
  </si>
  <si>
    <t>3541</t>
  </si>
  <si>
    <t>Prevence před drogami, alkoholem, nikotinem a jinými závislostmi</t>
  </si>
  <si>
    <t>3543</t>
  </si>
  <si>
    <t>Pomoc zdravotně postiženým a chronicky nemocným</t>
  </si>
  <si>
    <t>3632</t>
  </si>
  <si>
    <t>Pohřebnictví</t>
  </si>
  <si>
    <t>3635</t>
  </si>
  <si>
    <t>Územní plánování</t>
  </si>
  <si>
    <t>3636</t>
  </si>
  <si>
    <t>Územní rozvoj</t>
  </si>
  <si>
    <t>3722</t>
  </si>
  <si>
    <t>Sběr a svoz komunálních odpadů</t>
  </si>
  <si>
    <t>3726</t>
  </si>
  <si>
    <t>Využívání a zneškodňování ostatních odpadů</t>
  </si>
  <si>
    <t>3745</t>
  </si>
  <si>
    <t>Péče o vzhled obcí a veřejnou zeleň</t>
  </si>
  <si>
    <t>4312</t>
  </si>
  <si>
    <t>Odborné sociální poradenství</t>
  </si>
  <si>
    <t>4339</t>
  </si>
  <si>
    <t>Ostatní sociální péče a pomoc rodině a manželství</t>
  </si>
  <si>
    <t>4341</t>
  </si>
  <si>
    <t>Sociální pomoc osobám v hmotné nouzi a občanům sociálně nepřizpůsobivým</t>
  </si>
  <si>
    <t>4344</t>
  </si>
  <si>
    <t>Sociální rehabilitace</t>
  </si>
  <si>
    <t>4349</t>
  </si>
  <si>
    <t>Ostatní sociální péče a pomoc ostatním skupinám obyvatelstva</t>
  </si>
  <si>
    <t>4350</t>
  </si>
  <si>
    <t>Domovy pro seniory</t>
  </si>
  <si>
    <t>4357</t>
  </si>
  <si>
    <t>Domovy pro osoby se zdravotním postižením a se zvláštním režimem</t>
  </si>
  <si>
    <t>4374</t>
  </si>
  <si>
    <t>Azylové domy, nízkoprahová denní centra a noclehárny</t>
  </si>
  <si>
    <t>4378</t>
  </si>
  <si>
    <t>Terénní programy</t>
  </si>
  <si>
    <t>4379</t>
  </si>
  <si>
    <t>Ostatní služby a činnosti v oblasti sociální prevence</t>
  </si>
  <si>
    <t>4399</t>
  </si>
  <si>
    <t>Ostatní záležitosti sociálních věcí a politiky zaměstnanosti</t>
  </si>
  <si>
    <t>5213</t>
  </si>
  <si>
    <t>Krizová opatření</t>
  </si>
  <si>
    <t>5511</t>
  </si>
  <si>
    <t>Požární ochrana - profesionální část</t>
  </si>
  <si>
    <t>6112</t>
  </si>
  <si>
    <t>Zastupitelstva obcí</t>
  </si>
  <si>
    <t>6223</t>
  </si>
  <si>
    <t>6320</t>
  </si>
  <si>
    <t>Pojištění funkčně nespecifikované</t>
  </si>
  <si>
    <t>6399</t>
  </si>
  <si>
    <t>Ostatní finanční operace</t>
  </si>
  <si>
    <t>Běžné výdaje celkem</t>
  </si>
  <si>
    <t>6xxx</t>
  </si>
  <si>
    <t>Kapitálové výdaje celkem</t>
  </si>
  <si>
    <t>Výdaje celkem</t>
  </si>
  <si>
    <t>Saldo rozpočtu (Příjmy - Výdaje)</t>
  </si>
  <si>
    <t>Financování celkem</t>
  </si>
  <si>
    <t>Záváznými ukazateli rozpočtu jsou paragrafy.</t>
  </si>
  <si>
    <t>ekonomický odbor</t>
  </si>
  <si>
    <t>Ing. Gabriela Bohušová</t>
  </si>
  <si>
    <t>Zpracovala:</t>
  </si>
  <si>
    <t>2xxx</t>
  </si>
  <si>
    <t>3xxx</t>
  </si>
  <si>
    <t>Osobní asistence, pečovatelská služba a podpora samostatného bydlení</t>
  </si>
  <si>
    <t>Požární ochrana - dobrovolná část</t>
  </si>
  <si>
    <t>Neinvestiční přijaté transfery z všeobecné pokladní správy státního rozpočtu</t>
  </si>
  <si>
    <t>Neinvestiční přijaté transfery ze státního rozpočtu v rámci souhrnného dotačního vztahu</t>
  </si>
  <si>
    <t>Dopravní obslužnost veřejnými službami - linková</t>
  </si>
  <si>
    <t>Odvádění a čištění odpadních vod a nakládání s kaly</t>
  </si>
  <si>
    <t>Vodní díla v zemědělské krajině</t>
  </si>
  <si>
    <t>Pořízení, zachování a obnova hodnot místního kulturního, národního a historického povědomí</t>
  </si>
  <si>
    <t>Ostatní činnosti k ochraně ovzduší</t>
  </si>
  <si>
    <t>Týdenní stacionáře</t>
  </si>
  <si>
    <t>Ostatní správa v oblasti hospodářských opatření pro krizové stavy</t>
  </si>
  <si>
    <t>Volby do Parlamentu ČR</t>
  </si>
  <si>
    <t>Mezinárodní spolupráce (jinde nezařazená)</t>
  </si>
  <si>
    <t>Převody vlastním fondům v rozpočtech územní úrovně (Sociální fond - příděl)</t>
  </si>
  <si>
    <t>Finanční vypořádání</t>
  </si>
  <si>
    <t>Změny stavů krátkodobých prostředků na bankovních účtech kromě změn stavů účtů státních finančníxh aktiv, které tvoří kapitolu OSFA</t>
  </si>
  <si>
    <t>Krátkodobé přijaté půjčené prostředky</t>
  </si>
  <si>
    <t>Poplatek za provoz systému shromažďování, sběru, přepravy, třídění, využívání a odstraňování komunálních odpadů</t>
  </si>
  <si>
    <t>Příjmy za zkoušky z odborné způsobilosti od žadatelů o řidičské oprávnění</t>
  </si>
  <si>
    <t>Sportovní zařízení ve vlastnictví obce</t>
  </si>
  <si>
    <t>Sběr a svoz ostatních odpadů (jiných než nebezpečných a komunálních)</t>
  </si>
  <si>
    <t>VÝDAJE</t>
  </si>
  <si>
    <t>PŘÍJMY</t>
  </si>
  <si>
    <t>SALDO A FINANCOVÁNÍ</t>
  </si>
  <si>
    <t>Ostatní správa v průmyslu, stavebnictví, obchodu a službách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</si>
</sst>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8"/>
      <color theme="9" tint="-0.249977111117893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" fontId="2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0" applyFont="1"/>
    <xf numFmtId="0" fontId="5" fillId="2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00"/>
      <color rgb="FFFF5050"/>
      <color rgb="FFFFCCFF"/>
      <color rgb="FFCC99FF"/>
      <color rgb="FFFF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topLeftCell="A15" zoomScaleNormal="100" workbookViewId="0">
      <selection activeCell="C31" sqref="C31"/>
    </sheetView>
  </sheetViews>
  <sheetFormatPr defaultRowHeight="15" x14ac:dyDescent="0.25"/>
  <cols>
    <col min="1" max="2" width="5.7109375" customWidth="1"/>
    <col min="3" max="3" width="82.85546875" customWidth="1"/>
    <col min="4" max="6" width="12.85546875" customWidth="1"/>
  </cols>
  <sheetData>
    <row r="1" spans="1:6" ht="30" customHeight="1" x14ac:dyDescent="0.25">
      <c r="A1" s="45" t="s">
        <v>224</v>
      </c>
      <c r="B1" s="45"/>
      <c r="C1" s="45"/>
      <c r="D1" s="45"/>
      <c r="E1" s="45"/>
      <c r="F1" s="45"/>
    </row>
    <row r="2" spans="1:6" x14ac:dyDescent="0.25">
      <c r="A2" s="2"/>
      <c r="B2" s="2"/>
      <c r="C2" s="2"/>
      <c r="D2" s="2"/>
      <c r="E2" s="2"/>
      <c r="F2" s="2"/>
    </row>
    <row r="3" spans="1:6" s="1" customFormat="1" x14ac:dyDescent="0.25">
      <c r="A3" s="2"/>
      <c r="B3" s="2"/>
      <c r="C3" s="2"/>
      <c r="D3" s="2"/>
      <c r="E3" s="2"/>
      <c r="F3" s="2"/>
    </row>
    <row r="4" spans="1:6" x14ac:dyDescent="0.25">
      <c r="A4" s="3" t="s">
        <v>0</v>
      </c>
      <c r="B4" s="2"/>
      <c r="C4" s="4"/>
      <c r="D4" s="5"/>
      <c r="E4" s="5"/>
      <c r="F4" s="5"/>
    </row>
    <row r="5" spans="1:6" ht="22.5" x14ac:dyDescent="0.25">
      <c r="A5" s="34" t="s">
        <v>1</v>
      </c>
      <c r="B5" s="34" t="s">
        <v>2</v>
      </c>
      <c r="C5" s="34" t="s">
        <v>17</v>
      </c>
      <c r="D5" s="34" t="s">
        <v>13</v>
      </c>
      <c r="E5" s="34" t="s">
        <v>18</v>
      </c>
      <c r="F5" s="34" t="s">
        <v>14</v>
      </c>
    </row>
    <row r="6" spans="1:6" x14ac:dyDescent="0.25">
      <c r="A6" s="35"/>
      <c r="B6" s="6" t="s">
        <v>22</v>
      </c>
      <c r="C6" s="7" t="s">
        <v>23</v>
      </c>
      <c r="D6" s="8">
        <v>24292806</v>
      </c>
      <c r="E6" s="8">
        <v>24292806</v>
      </c>
      <c r="F6" s="36">
        <v>15688944</v>
      </c>
    </row>
    <row r="7" spans="1:6" x14ac:dyDescent="0.25">
      <c r="A7" s="35"/>
      <c r="B7" s="6" t="s">
        <v>24</v>
      </c>
      <c r="C7" s="7" t="s">
        <v>25</v>
      </c>
      <c r="D7" s="8">
        <v>341808</v>
      </c>
      <c r="E7" s="8">
        <v>341808</v>
      </c>
      <c r="F7" s="36">
        <v>639240</v>
      </c>
    </row>
    <row r="8" spans="1:6" x14ac:dyDescent="0.25">
      <c r="A8" s="35"/>
      <c r="B8" s="6" t="s">
        <v>26</v>
      </c>
      <c r="C8" s="7" t="s">
        <v>27</v>
      </c>
      <c r="D8" s="8">
        <v>2136300</v>
      </c>
      <c r="E8" s="8">
        <v>2136300</v>
      </c>
      <c r="F8" s="36">
        <v>2514344</v>
      </c>
    </row>
    <row r="9" spans="1:6" x14ac:dyDescent="0.25">
      <c r="A9" s="35"/>
      <c r="B9" s="6" t="s">
        <v>28</v>
      </c>
      <c r="C9" s="7" t="s">
        <v>29</v>
      </c>
      <c r="D9" s="8">
        <v>13330512</v>
      </c>
      <c r="E9" s="8">
        <v>13330512</v>
      </c>
      <c r="F9" s="36">
        <v>18793656</v>
      </c>
    </row>
    <row r="10" spans="1:6" x14ac:dyDescent="0.25">
      <c r="A10" s="35"/>
      <c r="B10" s="6" t="s">
        <v>30</v>
      </c>
      <c r="C10" s="7" t="s">
        <v>31</v>
      </c>
      <c r="D10" s="8">
        <v>4000000</v>
      </c>
      <c r="E10" s="8">
        <v>4000000</v>
      </c>
      <c r="F10" s="36">
        <v>4000000</v>
      </c>
    </row>
    <row r="11" spans="1:6" x14ac:dyDescent="0.25">
      <c r="A11" s="35"/>
      <c r="B11" s="6" t="s">
        <v>32</v>
      </c>
      <c r="C11" s="7" t="s">
        <v>15</v>
      </c>
      <c r="D11" s="8">
        <v>44648670</v>
      </c>
      <c r="E11" s="8">
        <v>44648670</v>
      </c>
      <c r="F11" s="36">
        <v>52673376</v>
      </c>
    </row>
    <row r="12" spans="1:6" x14ac:dyDescent="0.25">
      <c r="A12" s="35"/>
      <c r="B12" s="6" t="s">
        <v>33</v>
      </c>
      <c r="C12" s="7" t="s">
        <v>34</v>
      </c>
      <c r="D12" s="8">
        <v>2000</v>
      </c>
      <c r="E12" s="8">
        <v>2000</v>
      </c>
      <c r="F12" s="36">
        <v>55000</v>
      </c>
    </row>
    <row r="13" spans="1:6" x14ac:dyDescent="0.25">
      <c r="A13" s="35"/>
      <c r="B13" s="6" t="s">
        <v>35</v>
      </c>
      <c r="C13" s="7" t="s">
        <v>36</v>
      </c>
      <c r="D13" s="8">
        <v>230000</v>
      </c>
      <c r="E13" s="8">
        <v>230000</v>
      </c>
      <c r="F13" s="36">
        <v>300000</v>
      </c>
    </row>
    <row r="14" spans="1:6" ht="15" customHeight="1" x14ac:dyDescent="0.25">
      <c r="A14" s="35"/>
      <c r="B14" s="6" t="s">
        <v>37</v>
      </c>
      <c r="C14" s="7" t="s">
        <v>219</v>
      </c>
      <c r="D14" s="8">
        <v>3300000</v>
      </c>
      <c r="E14" s="8">
        <v>3300000</v>
      </c>
      <c r="F14" s="36">
        <v>3300000</v>
      </c>
    </row>
    <row r="15" spans="1:6" x14ac:dyDescent="0.25">
      <c r="A15" s="35"/>
      <c r="B15" s="6" t="s">
        <v>38</v>
      </c>
      <c r="C15" s="7" t="s">
        <v>39</v>
      </c>
      <c r="D15" s="8">
        <v>265000</v>
      </c>
      <c r="E15" s="8">
        <v>265000</v>
      </c>
      <c r="F15" s="36">
        <v>265000</v>
      </c>
    </row>
    <row r="16" spans="1:6" x14ac:dyDescent="0.25">
      <c r="A16" s="35"/>
      <c r="B16" s="6" t="s">
        <v>40</v>
      </c>
      <c r="C16" s="7" t="s">
        <v>16</v>
      </c>
      <c r="D16" s="8">
        <v>40000</v>
      </c>
      <c r="E16" s="8">
        <v>40000</v>
      </c>
      <c r="F16" s="36">
        <v>40000</v>
      </c>
    </row>
    <row r="17" spans="1:6" x14ac:dyDescent="0.25">
      <c r="A17" s="6"/>
      <c r="B17" s="6" t="s">
        <v>41</v>
      </c>
      <c r="C17" s="7" t="s">
        <v>42</v>
      </c>
      <c r="D17" s="8">
        <v>20000</v>
      </c>
      <c r="E17" s="8">
        <v>20000</v>
      </c>
      <c r="F17" s="36">
        <v>25000</v>
      </c>
    </row>
    <row r="18" spans="1:6" x14ac:dyDescent="0.25">
      <c r="A18" s="6"/>
      <c r="B18" s="6" t="s">
        <v>43</v>
      </c>
      <c r="C18" s="7" t="s">
        <v>220</v>
      </c>
      <c r="D18" s="8">
        <v>550000</v>
      </c>
      <c r="E18" s="8">
        <v>550000</v>
      </c>
      <c r="F18" s="36">
        <v>600000</v>
      </c>
    </row>
    <row r="19" spans="1:6" x14ac:dyDescent="0.25">
      <c r="A19" s="6"/>
      <c r="B19" s="6" t="s">
        <v>44</v>
      </c>
      <c r="C19" s="7" t="s">
        <v>45</v>
      </c>
      <c r="D19" s="8">
        <v>90000</v>
      </c>
      <c r="E19" s="8">
        <v>90000</v>
      </c>
      <c r="F19" s="36">
        <v>80000</v>
      </c>
    </row>
    <row r="20" spans="1:6" x14ac:dyDescent="0.25">
      <c r="A20" s="6"/>
      <c r="B20" s="6" t="s">
        <v>46</v>
      </c>
      <c r="C20" s="7" t="s">
        <v>11</v>
      </c>
      <c r="D20" s="8">
        <v>3910000</v>
      </c>
      <c r="E20" s="8">
        <v>3910000</v>
      </c>
      <c r="F20" s="36">
        <v>3890000</v>
      </c>
    </row>
    <row r="21" spans="1:6" x14ac:dyDescent="0.25">
      <c r="A21" s="6"/>
      <c r="B21" s="6" t="s">
        <v>47</v>
      </c>
      <c r="C21" s="7" t="s">
        <v>48</v>
      </c>
      <c r="D21" s="8">
        <v>500000</v>
      </c>
      <c r="E21" s="8">
        <v>500000</v>
      </c>
      <c r="F21" s="36">
        <v>550000</v>
      </c>
    </row>
    <row r="22" spans="1:6" x14ac:dyDescent="0.25">
      <c r="A22" s="6"/>
      <c r="B22" s="6" t="s">
        <v>49</v>
      </c>
      <c r="C22" s="7" t="s">
        <v>3</v>
      </c>
      <c r="D22" s="8">
        <v>1500000</v>
      </c>
      <c r="E22" s="8">
        <v>1500000</v>
      </c>
      <c r="F22" s="36">
        <v>1650000</v>
      </c>
    </row>
    <row r="23" spans="1:6" x14ac:dyDescent="0.25">
      <c r="A23" s="6"/>
      <c r="B23" s="6" t="s">
        <v>50</v>
      </c>
      <c r="C23" s="7" t="s">
        <v>51</v>
      </c>
      <c r="D23" s="8">
        <v>6000000</v>
      </c>
      <c r="E23" s="8">
        <v>6000000</v>
      </c>
      <c r="F23" s="36">
        <v>6600000</v>
      </c>
    </row>
    <row r="24" spans="1:6" x14ac:dyDescent="0.25">
      <c r="A24" s="37" t="s">
        <v>52</v>
      </c>
      <c r="B24" s="38"/>
      <c r="C24" s="39"/>
      <c r="D24" s="40">
        <f>SUM(D6:D23)</f>
        <v>105157096</v>
      </c>
      <c r="E24" s="40">
        <f>SUM(E6:E23)</f>
        <v>105157096</v>
      </c>
      <c r="F24" s="40">
        <f>SUM(F6:F23)</f>
        <v>111664560</v>
      </c>
    </row>
    <row r="26" spans="1:6" s="1" customFormat="1" x14ac:dyDescent="0.25"/>
    <row r="27" spans="1:6" x14ac:dyDescent="0.25">
      <c r="A27" s="9" t="s">
        <v>4</v>
      </c>
      <c r="B27" s="10"/>
      <c r="C27" s="11"/>
      <c r="D27" s="12"/>
      <c r="E27" s="12"/>
      <c r="F27" s="12"/>
    </row>
    <row r="28" spans="1:6" ht="22.5" x14ac:dyDescent="0.25">
      <c r="A28" s="34" t="s">
        <v>1</v>
      </c>
      <c r="B28" s="34" t="s">
        <v>2</v>
      </c>
      <c r="C28" s="34" t="s">
        <v>17</v>
      </c>
      <c r="D28" s="34" t="s">
        <v>13</v>
      </c>
      <c r="E28" s="34" t="s">
        <v>18</v>
      </c>
      <c r="F28" s="34" t="s">
        <v>14</v>
      </c>
    </row>
    <row r="29" spans="1:6" x14ac:dyDescent="0.25">
      <c r="A29" s="13" t="s">
        <v>53</v>
      </c>
      <c r="B29" s="13" t="s">
        <v>200</v>
      </c>
      <c r="C29" s="7" t="s">
        <v>54</v>
      </c>
      <c r="D29" s="14">
        <v>100000</v>
      </c>
      <c r="E29" s="14">
        <v>100000</v>
      </c>
      <c r="F29" s="36">
        <v>100000</v>
      </c>
    </row>
    <row r="30" spans="1:6" x14ac:dyDescent="0.25">
      <c r="A30" s="13" t="s">
        <v>55</v>
      </c>
      <c r="B30" s="13" t="s">
        <v>200</v>
      </c>
      <c r="C30" s="7" t="s">
        <v>226</v>
      </c>
      <c r="D30" s="14">
        <v>35000</v>
      </c>
      <c r="E30" s="14">
        <v>35000</v>
      </c>
      <c r="F30" s="36">
        <v>35000</v>
      </c>
    </row>
    <row r="31" spans="1:6" x14ac:dyDescent="0.25">
      <c r="A31" s="13" t="s">
        <v>56</v>
      </c>
      <c r="B31" s="13" t="s">
        <v>200</v>
      </c>
      <c r="C31" s="7" t="s">
        <v>57</v>
      </c>
      <c r="D31" s="14">
        <v>400000</v>
      </c>
      <c r="E31" s="14">
        <v>400000</v>
      </c>
      <c r="F31" s="36">
        <v>250000</v>
      </c>
    </row>
    <row r="32" spans="1:6" x14ac:dyDescent="0.25">
      <c r="A32" s="13" t="s">
        <v>58</v>
      </c>
      <c r="B32" s="13" t="s">
        <v>200</v>
      </c>
      <c r="C32" s="7" t="s">
        <v>59</v>
      </c>
      <c r="D32" s="14">
        <v>1100000</v>
      </c>
      <c r="E32" s="14">
        <v>1100000</v>
      </c>
      <c r="F32" s="36">
        <v>19100000</v>
      </c>
    </row>
    <row r="33" spans="1:6" x14ac:dyDescent="0.25">
      <c r="A33" s="13" t="s">
        <v>60</v>
      </c>
      <c r="B33" s="13" t="s">
        <v>200</v>
      </c>
      <c r="C33" s="7" t="s">
        <v>61</v>
      </c>
      <c r="D33" s="14">
        <v>2240680</v>
      </c>
      <c r="E33" s="14">
        <v>5980090.79</v>
      </c>
      <c r="F33" s="36">
        <v>6835290</v>
      </c>
    </row>
    <row r="34" spans="1:6" x14ac:dyDescent="0.25">
      <c r="A34" s="13" t="s">
        <v>66</v>
      </c>
      <c r="B34" s="13" t="s">
        <v>200</v>
      </c>
      <c r="C34" s="7" t="s">
        <v>67</v>
      </c>
      <c r="D34" s="14">
        <v>70000</v>
      </c>
      <c r="E34" s="14">
        <v>70000</v>
      </c>
      <c r="F34" s="36">
        <v>70000</v>
      </c>
    </row>
    <row r="35" spans="1:6" x14ac:dyDescent="0.25">
      <c r="A35" s="13" t="s">
        <v>70</v>
      </c>
      <c r="B35" s="13" t="s">
        <v>200</v>
      </c>
      <c r="C35" s="7" t="s">
        <v>71</v>
      </c>
      <c r="D35" s="14">
        <v>120000</v>
      </c>
      <c r="E35" s="14">
        <v>120000</v>
      </c>
      <c r="F35" s="36">
        <v>135000</v>
      </c>
    </row>
    <row r="36" spans="1:6" x14ac:dyDescent="0.25">
      <c r="A36" s="13" t="s">
        <v>72</v>
      </c>
      <c r="B36" s="13" t="s">
        <v>200</v>
      </c>
      <c r="C36" s="7" t="s">
        <v>73</v>
      </c>
      <c r="D36" s="14">
        <v>3000</v>
      </c>
      <c r="E36" s="14">
        <v>3000</v>
      </c>
      <c r="F36" s="36">
        <v>4000</v>
      </c>
    </row>
    <row r="37" spans="1:6" x14ac:dyDescent="0.25">
      <c r="A37" s="13" t="s">
        <v>74</v>
      </c>
      <c r="B37" s="13" t="s">
        <v>200</v>
      </c>
      <c r="C37" s="7" t="s">
        <v>221</v>
      </c>
      <c r="D37" s="14">
        <v>400000</v>
      </c>
      <c r="E37" s="14">
        <v>400000</v>
      </c>
      <c r="F37" s="36">
        <v>200000</v>
      </c>
    </row>
    <row r="38" spans="1:6" x14ac:dyDescent="0.25">
      <c r="A38" s="13" t="s">
        <v>76</v>
      </c>
      <c r="B38" s="13" t="s">
        <v>200</v>
      </c>
      <c r="C38" s="7" t="s">
        <v>77</v>
      </c>
      <c r="D38" s="14">
        <v>0</v>
      </c>
      <c r="E38" s="14">
        <v>102833</v>
      </c>
      <c r="F38" s="36">
        <v>0</v>
      </c>
    </row>
    <row r="39" spans="1:6" x14ac:dyDescent="0.25">
      <c r="A39" s="13" t="s">
        <v>78</v>
      </c>
      <c r="B39" s="13" t="s">
        <v>200</v>
      </c>
      <c r="C39" s="7" t="s">
        <v>79</v>
      </c>
      <c r="D39" s="14">
        <v>304934</v>
      </c>
      <c r="E39" s="14">
        <v>304934</v>
      </c>
      <c r="F39" s="36">
        <v>309934</v>
      </c>
    </row>
    <row r="40" spans="1:6" x14ac:dyDescent="0.25">
      <c r="A40" s="13" t="s">
        <v>19</v>
      </c>
      <c r="B40" s="13" t="s">
        <v>200</v>
      </c>
      <c r="C40" s="7" t="s">
        <v>80</v>
      </c>
      <c r="D40" s="14">
        <v>5610000</v>
      </c>
      <c r="E40" s="14">
        <v>5610000</v>
      </c>
      <c r="F40" s="36">
        <v>5880000</v>
      </c>
    </row>
    <row r="41" spans="1:6" x14ac:dyDescent="0.25">
      <c r="A41" s="13" t="s">
        <v>83</v>
      </c>
      <c r="B41" s="13" t="s">
        <v>200</v>
      </c>
      <c r="C41" s="7" t="s">
        <v>84</v>
      </c>
      <c r="D41" s="14">
        <v>3835000</v>
      </c>
      <c r="E41" s="14">
        <v>3835000</v>
      </c>
      <c r="F41" s="36">
        <v>1573000</v>
      </c>
    </row>
    <row r="42" spans="1:6" x14ac:dyDescent="0.25">
      <c r="A42" s="13" t="s">
        <v>85</v>
      </c>
      <c r="B42" s="13" t="s">
        <v>200</v>
      </c>
      <c r="C42" s="7" t="s">
        <v>222</v>
      </c>
      <c r="D42" s="14">
        <v>25000</v>
      </c>
      <c r="E42" s="14">
        <v>25000</v>
      </c>
      <c r="F42" s="36">
        <v>90000</v>
      </c>
    </row>
    <row r="43" spans="1:6" x14ac:dyDescent="0.25">
      <c r="A43" s="13" t="s">
        <v>86</v>
      </c>
      <c r="B43" s="13" t="s">
        <v>200</v>
      </c>
      <c r="C43" s="7" t="s">
        <v>87</v>
      </c>
      <c r="D43" s="14">
        <v>830000</v>
      </c>
      <c r="E43" s="14">
        <v>830000</v>
      </c>
      <c r="F43" s="36">
        <v>1155000</v>
      </c>
    </row>
    <row r="44" spans="1:6" x14ac:dyDescent="0.25">
      <c r="A44" s="13" t="s">
        <v>88</v>
      </c>
      <c r="B44" s="13" t="s">
        <v>200</v>
      </c>
      <c r="C44" s="7" t="s">
        <v>89</v>
      </c>
      <c r="D44" s="14">
        <v>25000</v>
      </c>
      <c r="E44" s="14">
        <v>25000</v>
      </c>
      <c r="F44" s="36">
        <v>25000</v>
      </c>
    </row>
    <row r="45" spans="1:6" x14ac:dyDescent="0.25">
      <c r="A45" s="13" t="s">
        <v>90</v>
      </c>
      <c r="B45" s="13" t="s">
        <v>200</v>
      </c>
      <c r="C45" s="7" t="s">
        <v>202</v>
      </c>
      <c r="D45" s="14">
        <v>1000000</v>
      </c>
      <c r="E45" s="14">
        <v>1000000</v>
      </c>
      <c r="F45" s="36">
        <v>1000000</v>
      </c>
    </row>
    <row r="46" spans="1:6" x14ac:dyDescent="0.25">
      <c r="A46" s="13" t="s">
        <v>91</v>
      </c>
      <c r="B46" s="13" t="s">
        <v>200</v>
      </c>
      <c r="C46" s="7" t="s">
        <v>92</v>
      </c>
      <c r="D46" s="14">
        <v>80000</v>
      </c>
      <c r="E46" s="14">
        <v>80000</v>
      </c>
      <c r="F46" s="36">
        <v>90000</v>
      </c>
    </row>
    <row r="47" spans="1:6" x14ac:dyDescent="0.25">
      <c r="A47" s="13" t="s">
        <v>20</v>
      </c>
      <c r="B47" s="13" t="s">
        <v>200</v>
      </c>
      <c r="C47" s="7" t="s">
        <v>93</v>
      </c>
      <c r="D47" s="14">
        <v>70000</v>
      </c>
      <c r="E47" s="14">
        <v>70000</v>
      </c>
      <c r="F47" s="36">
        <v>70000</v>
      </c>
    </row>
    <row r="48" spans="1:6" x14ac:dyDescent="0.25">
      <c r="A48" s="13" t="s">
        <v>94</v>
      </c>
      <c r="B48" s="13" t="s">
        <v>200</v>
      </c>
      <c r="C48" s="7" t="s">
        <v>203</v>
      </c>
      <c r="D48" s="14">
        <v>0</v>
      </c>
      <c r="E48" s="14">
        <v>120200</v>
      </c>
      <c r="F48" s="36">
        <v>0</v>
      </c>
    </row>
    <row r="49" spans="1:6" x14ac:dyDescent="0.25">
      <c r="A49" s="13" t="s">
        <v>95</v>
      </c>
      <c r="B49" s="13" t="s">
        <v>200</v>
      </c>
      <c r="C49" s="7" t="s">
        <v>96</v>
      </c>
      <c r="D49" s="14">
        <v>75000</v>
      </c>
      <c r="E49" s="14">
        <v>75000</v>
      </c>
      <c r="F49" s="36">
        <v>56000</v>
      </c>
    </row>
    <row r="50" spans="1:6" x14ac:dyDescent="0.25">
      <c r="A50" s="13" t="s">
        <v>97</v>
      </c>
      <c r="B50" s="13" t="s">
        <v>200</v>
      </c>
      <c r="C50" s="7" t="s">
        <v>98</v>
      </c>
      <c r="D50" s="14">
        <v>321000</v>
      </c>
      <c r="E50" s="14">
        <v>321000</v>
      </c>
      <c r="F50" s="36">
        <v>331000</v>
      </c>
    </row>
    <row r="51" spans="1:6" x14ac:dyDescent="0.25">
      <c r="A51" s="37" t="s">
        <v>100</v>
      </c>
      <c r="B51" s="38"/>
      <c r="C51" s="39"/>
      <c r="D51" s="40">
        <f>SUM(D29:D50)</f>
        <v>16644614</v>
      </c>
      <c r="E51" s="40">
        <f>SUM(E29:E50)</f>
        <v>20607057.789999999</v>
      </c>
      <c r="F51" s="40">
        <f>SUM(F29:F50)</f>
        <v>37309224</v>
      </c>
    </row>
    <row r="52" spans="1:6" x14ac:dyDescent="0.25">
      <c r="A52" s="9"/>
      <c r="B52" s="10"/>
      <c r="C52" s="11"/>
      <c r="D52" s="12"/>
      <c r="E52" s="12"/>
      <c r="F52" s="12"/>
    </row>
    <row r="53" spans="1:6" s="1" customFormat="1" x14ac:dyDescent="0.25">
      <c r="A53" s="9"/>
      <c r="B53" s="10"/>
      <c r="C53" s="11"/>
      <c r="D53" s="12"/>
      <c r="E53" s="12"/>
      <c r="F53" s="12"/>
    </row>
    <row r="54" spans="1:6" x14ac:dyDescent="0.25">
      <c r="A54" s="9" t="s">
        <v>12</v>
      </c>
      <c r="B54" s="10"/>
      <c r="C54" s="11"/>
      <c r="D54" s="12"/>
      <c r="E54" s="12"/>
      <c r="F54" s="12"/>
    </row>
    <row r="55" spans="1:6" ht="22.5" x14ac:dyDescent="0.25">
      <c r="A55" s="34" t="s">
        <v>1</v>
      </c>
      <c r="B55" s="34" t="s">
        <v>2</v>
      </c>
      <c r="C55" s="34" t="s">
        <v>17</v>
      </c>
      <c r="D55" s="34" t="s">
        <v>13</v>
      </c>
      <c r="E55" s="34" t="s">
        <v>18</v>
      </c>
      <c r="F55" s="34" t="s">
        <v>14</v>
      </c>
    </row>
    <row r="56" spans="1:6" x14ac:dyDescent="0.25">
      <c r="A56" s="13" t="s">
        <v>83</v>
      </c>
      <c r="B56" s="13" t="s">
        <v>201</v>
      </c>
      <c r="C56" s="7" t="s">
        <v>84</v>
      </c>
      <c r="D56" s="14">
        <v>8830000</v>
      </c>
      <c r="E56" s="14">
        <v>8830000</v>
      </c>
      <c r="F56" s="36">
        <v>1600000</v>
      </c>
    </row>
    <row r="57" spans="1:6" x14ac:dyDescent="0.25">
      <c r="A57" s="37" t="s">
        <v>103</v>
      </c>
      <c r="B57" s="38"/>
      <c r="C57" s="39"/>
      <c r="D57" s="40">
        <f>SUM(D56:D56)</f>
        <v>8830000</v>
      </c>
      <c r="E57" s="40">
        <f>SUM(E56:E56)</f>
        <v>8830000</v>
      </c>
      <c r="F57" s="40">
        <f>SUM(F56:F56)</f>
        <v>1600000</v>
      </c>
    </row>
    <row r="58" spans="1:6" x14ac:dyDescent="0.25">
      <c r="A58" s="10"/>
      <c r="B58" s="10"/>
      <c r="C58" s="11"/>
      <c r="D58" s="12"/>
      <c r="E58" s="12"/>
      <c r="F58" s="12"/>
    </row>
    <row r="59" spans="1:6" s="1" customFormat="1" x14ac:dyDescent="0.25">
      <c r="A59" s="10"/>
      <c r="B59" s="10"/>
      <c r="C59" s="11"/>
      <c r="D59" s="12"/>
      <c r="E59" s="12"/>
      <c r="F59" s="12"/>
    </row>
    <row r="60" spans="1:6" x14ac:dyDescent="0.25">
      <c r="A60" s="9" t="s">
        <v>5</v>
      </c>
      <c r="B60" s="10"/>
      <c r="C60" s="11"/>
      <c r="D60" s="12"/>
      <c r="E60" s="12"/>
      <c r="F60" s="12"/>
    </row>
    <row r="61" spans="1:6" ht="22.5" x14ac:dyDescent="0.25">
      <c r="A61" s="34" t="s">
        <v>1</v>
      </c>
      <c r="B61" s="34" t="s">
        <v>2</v>
      </c>
      <c r="C61" s="34" t="s">
        <v>17</v>
      </c>
      <c r="D61" s="34" t="s">
        <v>13</v>
      </c>
      <c r="E61" s="34" t="s">
        <v>18</v>
      </c>
      <c r="F61" s="34" t="s">
        <v>14</v>
      </c>
    </row>
    <row r="62" spans="1:6" x14ac:dyDescent="0.25">
      <c r="A62" s="41"/>
      <c r="B62" s="6" t="s">
        <v>104</v>
      </c>
      <c r="C62" s="7" t="s">
        <v>204</v>
      </c>
      <c r="D62" s="8">
        <v>0</v>
      </c>
      <c r="E62" s="8">
        <v>582370.96</v>
      </c>
      <c r="F62" s="36">
        <v>0</v>
      </c>
    </row>
    <row r="63" spans="1:6" x14ac:dyDescent="0.25">
      <c r="A63" s="41"/>
      <c r="B63" s="6" t="s">
        <v>105</v>
      </c>
      <c r="C63" s="7" t="s">
        <v>205</v>
      </c>
      <c r="D63" s="8">
        <v>21776300</v>
      </c>
      <c r="E63" s="8">
        <v>21776300</v>
      </c>
      <c r="F63" s="36">
        <v>21935700</v>
      </c>
    </row>
    <row r="64" spans="1:6" x14ac:dyDescent="0.25">
      <c r="A64" s="41"/>
      <c r="B64" s="6" t="s">
        <v>106</v>
      </c>
      <c r="C64" s="7" t="s">
        <v>107</v>
      </c>
      <c r="D64" s="8">
        <v>1356438.65</v>
      </c>
      <c r="E64" s="8">
        <v>7250939</v>
      </c>
      <c r="F64" s="36">
        <v>0</v>
      </c>
    </row>
    <row r="65" spans="1:6" x14ac:dyDescent="0.25">
      <c r="A65" s="41"/>
      <c r="B65" s="6" t="s">
        <v>108</v>
      </c>
      <c r="C65" s="7" t="s">
        <v>109</v>
      </c>
      <c r="D65" s="8">
        <v>245000</v>
      </c>
      <c r="E65" s="8">
        <v>245000</v>
      </c>
      <c r="F65" s="36">
        <v>265000</v>
      </c>
    </row>
    <row r="66" spans="1:6" x14ac:dyDescent="0.25">
      <c r="A66" s="41"/>
      <c r="B66" s="6" t="s">
        <v>110</v>
      </c>
      <c r="C66" s="7" t="s">
        <v>111</v>
      </c>
      <c r="D66" s="8">
        <v>0</v>
      </c>
      <c r="E66" s="8">
        <v>4819950</v>
      </c>
      <c r="F66" s="36">
        <v>0</v>
      </c>
    </row>
    <row r="67" spans="1:6" x14ac:dyDescent="0.25">
      <c r="A67" s="6">
        <v>6330</v>
      </c>
      <c r="B67" s="6">
        <v>4134</v>
      </c>
      <c r="C67" s="7" t="s">
        <v>215</v>
      </c>
      <c r="D67" s="8">
        <v>1800000</v>
      </c>
      <c r="E67" s="8">
        <v>4800000</v>
      </c>
      <c r="F67" s="36">
        <v>2000000</v>
      </c>
    </row>
    <row r="68" spans="1:6" x14ac:dyDescent="0.25">
      <c r="A68" s="41"/>
      <c r="B68" s="6" t="s">
        <v>112</v>
      </c>
      <c r="C68" s="7" t="s">
        <v>113</v>
      </c>
      <c r="D68" s="8">
        <v>0</v>
      </c>
      <c r="E68" s="8">
        <v>33040604.25</v>
      </c>
      <c r="F68" s="36">
        <v>0</v>
      </c>
    </row>
    <row r="69" spans="1:6" x14ac:dyDescent="0.25">
      <c r="A69" s="37" t="s">
        <v>114</v>
      </c>
      <c r="B69" s="38"/>
      <c r="C69" s="39"/>
      <c r="D69" s="40">
        <f>SUM(D62:D68)</f>
        <v>25177738.649999999</v>
      </c>
      <c r="E69" s="40">
        <f>SUM(E62:E68)</f>
        <v>72515164.210000008</v>
      </c>
      <c r="F69" s="40">
        <f>SUM(F62:F68)</f>
        <v>24200700</v>
      </c>
    </row>
    <row r="70" spans="1:6" x14ac:dyDescent="0.25">
      <c r="A70" s="15"/>
      <c r="B70" s="15"/>
      <c r="C70" s="16"/>
      <c r="D70" s="17"/>
      <c r="E70" s="17"/>
      <c r="F70" s="17"/>
    </row>
    <row r="71" spans="1:6" s="1" customFormat="1" x14ac:dyDescent="0.25">
      <c r="A71" s="15"/>
      <c r="B71" s="15"/>
      <c r="C71" s="16"/>
      <c r="D71" s="17"/>
      <c r="E71" s="17"/>
      <c r="F71" s="17"/>
    </row>
    <row r="72" spans="1:6" x14ac:dyDescent="0.25">
      <c r="A72" s="27" t="s">
        <v>115</v>
      </c>
      <c r="B72" s="28"/>
      <c r="C72" s="29"/>
      <c r="D72" s="30">
        <f>D24+D51+D57+D69</f>
        <v>155809448.65000001</v>
      </c>
      <c r="E72" s="30">
        <f>E24+E51+E57+E69</f>
        <v>207109318</v>
      </c>
      <c r="F72" s="30">
        <f>F24+F51+F57+F69</f>
        <v>174774484</v>
      </c>
    </row>
    <row r="73" spans="1:6" x14ac:dyDescent="0.25">
      <c r="F73" s="25"/>
    </row>
    <row r="74" spans="1:6" x14ac:dyDescent="0.25">
      <c r="F74" s="25"/>
    </row>
    <row r="75" spans="1:6" x14ac:dyDescent="0.25">
      <c r="F75" s="25"/>
    </row>
  </sheetData>
  <mergeCells count="1">
    <mergeCell ref="A1:F1"/>
  </mergeCells>
  <pageMargins left="0.7" right="0.7" top="0.78740157499999996" bottom="0.78740157499999996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topLeftCell="B1" zoomScaleNormal="100" workbookViewId="0">
      <selection activeCell="C104" sqref="C104"/>
    </sheetView>
  </sheetViews>
  <sheetFormatPr defaultRowHeight="15" x14ac:dyDescent="0.25"/>
  <cols>
    <col min="1" max="2" width="5.7109375" style="1" customWidth="1"/>
    <col min="3" max="3" width="82.85546875" style="1" customWidth="1"/>
    <col min="4" max="6" width="12.85546875" style="1" customWidth="1"/>
    <col min="7" max="256" width="9.140625" style="1"/>
    <col min="257" max="258" width="5.7109375" style="1" customWidth="1"/>
    <col min="259" max="259" width="29.28515625" style="1" customWidth="1"/>
    <col min="260" max="262" width="12.85546875" style="1" customWidth="1"/>
    <col min="263" max="512" width="9.140625" style="1"/>
    <col min="513" max="514" width="5.7109375" style="1" customWidth="1"/>
    <col min="515" max="515" width="29.28515625" style="1" customWidth="1"/>
    <col min="516" max="518" width="12.85546875" style="1" customWidth="1"/>
    <col min="519" max="768" width="9.140625" style="1"/>
    <col min="769" max="770" width="5.7109375" style="1" customWidth="1"/>
    <col min="771" max="771" width="29.28515625" style="1" customWidth="1"/>
    <col min="772" max="774" width="12.85546875" style="1" customWidth="1"/>
    <col min="775" max="1024" width="9.140625" style="1"/>
    <col min="1025" max="1026" width="5.7109375" style="1" customWidth="1"/>
    <col min="1027" max="1027" width="29.28515625" style="1" customWidth="1"/>
    <col min="1028" max="1030" width="12.85546875" style="1" customWidth="1"/>
    <col min="1031" max="1280" width="9.140625" style="1"/>
    <col min="1281" max="1282" width="5.7109375" style="1" customWidth="1"/>
    <col min="1283" max="1283" width="29.28515625" style="1" customWidth="1"/>
    <col min="1284" max="1286" width="12.85546875" style="1" customWidth="1"/>
    <col min="1287" max="1536" width="9.140625" style="1"/>
    <col min="1537" max="1538" width="5.7109375" style="1" customWidth="1"/>
    <col min="1539" max="1539" width="29.28515625" style="1" customWidth="1"/>
    <col min="1540" max="1542" width="12.85546875" style="1" customWidth="1"/>
    <col min="1543" max="1792" width="9.140625" style="1"/>
    <col min="1793" max="1794" width="5.7109375" style="1" customWidth="1"/>
    <col min="1795" max="1795" width="29.28515625" style="1" customWidth="1"/>
    <col min="1796" max="1798" width="12.85546875" style="1" customWidth="1"/>
    <col min="1799" max="2048" width="9.140625" style="1"/>
    <col min="2049" max="2050" width="5.7109375" style="1" customWidth="1"/>
    <col min="2051" max="2051" width="29.28515625" style="1" customWidth="1"/>
    <col min="2052" max="2054" width="12.85546875" style="1" customWidth="1"/>
    <col min="2055" max="2304" width="9.140625" style="1"/>
    <col min="2305" max="2306" width="5.7109375" style="1" customWidth="1"/>
    <col min="2307" max="2307" width="29.28515625" style="1" customWidth="1"/>
    <col min="2308" max="2310" width="12.85546875" style="1" customWidth="1"/>
    <col min="2311" max="2560" width="9.140625" style="1"/>
    <col min="2561" max="2562" width="5.7109375" style="1" customWidth="1"/>
    <col min="2563" max="2563" width="29.28515625" style="1" customWidth="1"/>
    <col min="2564" max="2566" width="12.85546875" style="1" customWidth="1"/>
    <col min="2567" max="2816" width="9.140625" style="1"/>
    <col min="2817" max="2818" width="5.7109375" style="1" customWidth="1"/>
    <col min="2819" max="2819" width="29.28515625" style="1" customWidth="1"/>
    <col min="2820" max="2822" width="12.85546875" style="1" customWidth="1"/>
    <col min="2823" max="3072" width="9.140625" style="1"/>
    <col min="3073" max="3074" width="5.7109375" style="1" customWidth="1"/>
    <col min="3075" max="3075" width="29.28515625" style="1" customWidth="1"/>
    <col min="3076" max="3078" width="12.85546875" style="1" customWidth="1"/>
    <col min="3079" max="3328" width="9.140625" style="1"/>
    <col min="3329" max="3330" width="5.7109375" style="1" customWidth="1"/>
    <col min="3331" max="3331" width="29.28515625" style="1" customWidth="1"/>
    <col min="3332" max="3334" width="12.85546875" style="1" customWidth="1"/>
    <col min="3335" max="3584" width="9.140625" style="1"/>
    <col min="3585" max="3586" width="5.7109375" style="1" customWidth="1"/>
    <col min="3587" max="3587" width="29.28515625" style="1" customWidth="1"/>
    <col min="3588" max="3590" width="12.85546875" style="1" customWidth="1"/>
    <col min="3591" max="3840" width="9.140625" style="1"/>
    <col min="3841" max="3842" width="5.7109375" style="1" customWidth="1"/>
    <col min="3843" max="3843" width="29.28515625" style="1" customWidth="1"/>
    <col min="3844" max="3846" width="12.85546875" style="1" customWidth="1"/>
    <col min="3847" max="4096" width="9.140625" style="1"/>
    <col min="4097" max="4098" width="5.7109375" style="1" customWidth="1"/>
    <col min="4099" max="4099" width="29.28515625" style="1" customWidth="1"/>
    <col min="4100" max="4102" width="12.85546875" style="1" customWidth="1"/>
    <col min="4103" max="4352" width="9.140625" style="1"/>
    <col min="4353" max="4354" width="5.7109375" style="1" customWidth="1"/>
    <col min="4355" max="4355" width="29.28515625" style="1" customWidth="1"/>
    <col min="4356" max="4358" width="12.85546875" style="1" customWidth="1"/>
    <col min="4359" max="4608" width="9.140625" style="1"/>
    <col min="4609" max="4610" width="5.7109375" style="1" customWidth="1"/>
    <col min="4611" max="4611" width="29.28515625" style="1" customWidth="1"/>
    <col min="4612" max="4614" width="12.85546875" style="1" customWidth="1"/>
    <col min="4615" max="4864" width="9.140625" style="1"/>
    <col min="4865" max="4866" width="5.7109375" style="1" customWidth="1"/>
    <col min="4867" max="4867" width="29.28515625" style="1" customWidth="1"/>
    <col min="4868" max="4870" width="12.85546875" style="1" customWidth="1"/>
    <col min="4871" max="5120" width="9.140625" style="1"/>
    <col min="5121" max="5122" width="5.7109375" style="1" customWidth="1"/>
    <col min="5123" max="5123" width="29.28515625" style="1" customWidth="1"/>
    <col min="5124" max="5126" width="12.85546875" style="1" customWidth="1"/>
    <col min="5127" max="5376" width="9.140625" style="1"/>
    <col min="5377" max="5378" width="5.7109375" style="1" customWidth="1"/>
    <col min="5379" max="5379" width="29.28515625" style="1" customWidth="1"/>
    <col min="5380" max="5382" width="12.85546875" style="1" customWidth="1"/>
    <col min="5383" max="5632" width="9.140625" style="1"/>
    <col min="5633" max="5634" width="5.7109375" style="1" customWidth="1"/>
    <col min="5635" max="5635" width="29.28515625" style="1" customWidth="1"/>
    <col min="5636" max="5638" width="12.85546875" style="1" customWidth="1"/>
    <col min="5639" max="5888" width="9.140625" style="1"/>
    <col min="5889" max="5890" width="5.7109375" style="1" customWidth="1"/>
    <col min="5891" max="5891" width="29.28515625" style="1" customWidth="1"/>
    <col min="5892" max="5894" width="12.85546875" style="1" customWidth="1"/>
    <col min="5895" max="6144" width="9.140625" style="1"/>
    <col min="6145" max="6146" width="5.7109375" style="1" customWidth="1"/>
    <col min="6147" max="6147" width="29.28515625" style="1" customWidth="1"/>
    <col min="6148" max="6150" width="12.85546875" style="1" customWidth="1"/>
    <col min="6151" max="6400" width="9.140625" style="1"/>
    <col min="6401" max="6402" width="5.7109375" style="1" customWidth="1"/>
    <col min="6403" max="6403" width="29.28515625" style="1" customWidth="1"/>
    <col min="6404" max="6406" width="12.85546875" style="1" customWidth="1"/>
    <col min="6407" max="6656" width="9.140625" style="1"/>
    <col min="6657" max="6658" width="5.7109375" style="1" customWidth="1"/>
    <col min="6659" max="6659" width="29.28515625" style="1" customWidth="1"/>
    <col min="6660" max="6662" width="12.85546875" style="1" customWidth="1"/>
    <col min="6663" max="6912" width="9.140625" style="1"/>
    <col min="6913" max="6914" width="5.7109375" style="1" customWidth="1"/>
    <col min="6915" max="6915" width="29.28515625" style="1" customWidth="1"/>
    <col min="6916" max="6918" width="12.85546875" style="1" customWidth="1"/>
    <col min="6919" max="7168" width="9.140625" style="1"/>
    <col min="7169" max="7170" width="5.7109375" style="1" customWidth="1"/>
    <col min="7171" max="7171" width="29.28515625" style="1" customWidth="1"/>
    <col min="7172" max="7174" width="12.85546875" style="1" customWidth="1"/>
    <col min="7175" max="7424" width="9.140625" style="1"/>
    <col min="7425" max="7426" width="5.7109375" style="1" customWidth="1"/>
    <col min="7427" max="7427" width="29.28515625" style="1" customWidth="1"/>
    <col min="7428" max="7430" width="12.85546875" style="1" customWidth="1"/>
    <col min="7431" max="7680" width="9.140625" style="1"/>
    <col min="7681" max="7682" width="5.7109375" style="1" customWidth="1"/>
    <col min="7683" max="7683" width="29.28515625" style="1" customWidth="1"/>
    <col min="7684" max="7686" width="12.85546875" style="1" customWidth="1"/>
    <col min="7687" max="7936" width="9.140625" style="1"/>
    <col min="7937" max="7938" width="5.7109375" style="1" customWidth="1"/>
    <col min="7939" max="7939" width="29.28515625" style="1" customWidth="1"/>
    <col min="7940" max="7942" width="12.85546875" style="1" customWidth="1"/>
    <col min="7943" max="8192" width="9.140625" style="1"/>
    <col min="8193" max="8194" width="5.7109375" style="1" customWidth="1"/>
    <col min="8195" max="8195" width="29.28515625" style="1" customWidth="1"/>
    <col min="8196" max="8198" width="12.85546875" style="1" customWidth="1"/>
    <col min="8199" max="8448" width="9.140625" style="1"/>
    <col min="8449" max="8450" width="5.7109375" style="1" customWidth="1"/>
    <col min="8451" max="8451" width="29.28515625" style="1" customWidth="1"/>
    <col min="8452" max="8454" width="12.85546875" style="1" customWidth="1"/>
    <col min="8455" max="8704" width="9.140625" style="1"/>
    <col min="8705" max="8706" width="5.7109375" style="1" customWidth="1"/>
    <col min="8707" max="8707" width="29.28515625" style="1" customWidth="1"/>
    <col min="8708" max="8710" width="12.85546875" style="1" customWidth="1"/>
    <col min="8711" max="8960" width="9.140625" style="1"/>
    <col min="8961" max="8962" width="5.7109375" style="1" customWidth="1"/>
    <col min="8963" max="8963" width="29.28515625" style="1" customWidth="1"/>
    <col min="8964" max="8966" width="12.85546875" style="1" customWidth="1"/>
    <col min="8967" max="9216" width="9.140625" style="1"/>
    <col min="9217" max="9218" width="5.7109375" style="1" customWidth="1"/>
    <col min="9219" max="9219" width="29.28515625" style="1" customWidth="1"/>
    <col min="9220" max="9222" width="12.85546875" style="1" customWidth="1"/>
    <col min="9223" max="9472" width="9.140625" style="1"/>
    <col min="9473" max="9474" width="5.7109375" style="1" customWidth="1"/>
    <col min="9475" max="9475" width="29.28515625" style="1" customWidth="1"/>
    <col min="9476" max="9478" width="12.85546875" style="1" customWidth="1"/>
    <col min="9479" max="9728" width="9.140625" style="1"/>
    <col min="9729" max="9730" width="5.7109375" style="1" customWidth="1"/>
    <col min="9731" max="9731" width="29.28515625" style="1" customWidth="1"/>
    <col min="9732" max="9734" width="12.85546875" style="1" customWidth="1"/>
    <col min="9735" max="9984" width="9.140625" style="1"/>
    <col min="9985" max="9986" width="5.7109375" style="1" customWidth="1"/>
    <col min="9987" max="9987" width="29.28515625" style="1" customWidth="1"/>
    <col min="9988" max="9990" width="12.85546875" style="1" customWidth="1"/>
    <col min="9991" max="10240" width="9.140625" style="1"/>
    <col min="10241" max="10242" width="5.7109375" style="1" customWidth="1"/>
    <col min="10243" max="10243" width="29.28515625" style="1" customWidth="1"/>
    <col min="10244" max="10246" width="12.85546875" style="1" customWidth="1"/>
    <col min="10247" max="10496" width="9.140625" style="1"/>
    <col min="10497" max="10498" width="5.7109375" style="1" customWidth="1"/>
    <col min="10499" max="10499" width="29.28515625" style="1" customWidth="1"/>
    <col min="10500" max="10502" width="12.85546875" style="1" customWidth="1"/>
    <col min="10503" max="10752" width="9.140625" style="1"/>
    <col min="10753" max="10754" width="5.7109375" style="1" customWidth="1"/>
    <col min="10755" max="10755" width="29.28515625" style="1" customWidth="1"/>
    <col min="10756" max="10758" width="12.85546875" style="1" customWidth="1"/>
    <col min="10759" max="11008" width="9.140625" style="1"/>
    <col min="11009" max="11010" width="5.7109375" style="1" customWidth="1"/>
    <col min="11011" max="11011" width="29.28515625" style="1" customWidth="1"/>
    <col min="11012" max="11014" width="12.85546875" style="1" customWidth="1"/>
    <col min="11015" max="11264" width="9.140625" style="1"/>
    <col min="11265" max="11266" width="5.7109375" style="1" customWidth="1"/>
    <col min="11267" max="11267" width="29.28515625" style="1" customWidth="1"/>
    <col min="11268" max="11270" width="12.85546875" style="1" customWidth="1"/>
    <col min="11271" max="11520" width="9.140625" style="1"/>
    <col min="11521" max="11522" width="5.7109375" style="1" customWidth="1"/>
    <col min="11523" max="11523" width="29.28515625" style="1" customWidth="1"/>
    <col min="11524" max="11526" width="12.85546875" style="1" customWidth="1"/>
    <col min="11527" max="11776" width="9.140625" style="1"/>
    <col min="11777" max="11778" width="5.7109375" style="1" customWidth="1"/>
    <col min="11779" max="11779" width="29.28515625" style="1" customWidth="1"/>
    <col min="11780" max="11782" width="12.85546875" style="1" customWidth="1"/>
    <col min="11783" max="12032" width="9.140625" style="1"/>
    <col min="12033" max="12034" width="5.7109375" style="1" customWidth="1"/>
    <col min="12035" max="12035" width="29.28515625" style="1" customWidth="1"/>
    <col min="12036" max="12038" width="12.85546875" style="1" customWidth="1"/>
    <col min="12039" max="12288" width="9.140625" style="1"/>
    <col min="12289" max="12290" width="5.7109375" style="1" customWidth="1"/>
    <col min="12291" max="12291" width="29.28515625" style="1" customWidth="1"/>
    <col min="12292" max="12294" width="12.85546875" style="1" customWidth="1"/>
    <col min="12295" max="12544" width="9.140625" style="1"/>
    <col min="12545" max="12546" width="5.7109375" style="1" customWidth="1"/>
    <col min="12547" max="12547" width="29.28515625" style="1" customWidth="1"/>
    <col min="12548" max="12550" width="12.85546875" style="1" customWidth="1"/>
    <col min="12551" max="12800" width="9.140625" style="1"/>
    <col min="12801" max="12802" width="5.7109375" style="1" customWidth="1"/>
    <col min="12803" max="12803" width="29.28515625" style="1" customWidth="1"/>
    <col min="12804" max="12806" width="12.85546875" style="1" customWidth="1"/>
    <col min="12807" max="13056" width="9.140625" style="1"/>
    <col min="13057" max="13058" width="5.7109375" style="1" customWidth="1"/>
    <col min="13059" max="13059" width="29.28515625" style="1" customWidth="1"/>
    <col min="13060" max="13062" width="12.85546875" style="1" customWidth="1"/>
    <col min="13063" max="13312" width="9.140625" style="1"/>
    <col min="13313" max="13314" width="5.7109375" style="1" customWidth="1"/>
    <col min="13315" max="13315" width="29.28515625" style="1" customWidth="1"/>
    <col min="13316" max="13318" width="12.85546875" style="1" customWidth="1"/>
    <col min="13319" max="13568" width="9.140625" style="1"/>
    <col min="13569" max="13570" width="5.7109375" style="1" customWidth="1"/>
    <col min="13571" max="13571" width="29.28515625" style="1" customWidth="1"/>
    <col min="13572" max="13574" width="12.85546875" style="1" customWidth="1"/>
    <col min="13575" max="13824" width="9.140625" style="1"/>
    <col min="13825" max="13826" width="5.7109375" style="1" customWidth="1"/>
    <col min="13827" max="13827" width="29.28515625" style="1" customWidth="1"/>
    <col min="13828" max="13830" width="12.85546875" style="1" customWidth="1"/>
    <col min="13831" max="14080" width="9.140625" style="1"/>
    <col min="14081" max="14082" width="5.7109375" style="1" customWidth="1"/>
    <col min="14083" max="14083" width="29.28515625" style="1" customWidth="1"/>
    <col min="14084" max="14086" width="12.85546875" style="1" customWidth="1"/>
    <col min="14087" max="14336" width="9.140625" style="1"/>
    <col min="14337" max="14338" width="5.7109375" style="1" customWidth="1"/>
    <col min="14339" max="14339" width="29.28515625" style="1" customWidth="1"/>
    <col min="14340" max="14342" width="12.85546875" style="1" customWidth="1"/>
    <col min="14343" max="14592" width="9.140625" style="1"/>
    <col min="14593" max="14594" width="5.7109375" style="1" customWidth="1"/>
    <col min="14595" max="14595" width="29.28515625" style="1" customWidth="1"/>
    <col min="14596" max="14598" width="12.85546875" style="1" customWidth="1"/>
    <col min="14599" max="14848" width="9.140625" style="1"/>
    <col min="14849" max="14850" width="5.7109375" style="1" customWidth="1"/>
    <col min="14851" max="14851" width="29.28515625" style="1" customWidth="1"/>
    <col min="14852" max="14854" width="12.85546875" style="1" customWidth="1"/>
    <col min="14855" max="15104" width="9.140625" style="1"/>
    <col min="15105" max="15106" width="5.7109375" style="1" customWidth="1"/>
    <col min="15107" max="15107" width="29.28515625" style="1" customWidth="1"/>
    <col min="15108" max="15110" width="12.85546875" style="1" customWidth="1"/>
    <col min="15111" max="15360" width="9.140625" style="1"/>
    <col min="15361" max="15362" width="5.7109375" style="1" customWidth="1"/>
    <col min="15363" max="15363" width="29.28515625" style="1" customWidth="1"/>
    <col min="15364" max="15366" width="12.85546875" style="1" customWidth="1"/>
    <col min="15367" max="15616" width="9.140625" style="1"/>
    <col min="15617" max="15618" width="5.7109375" style="1" customWidth="1"/>
    <col min="15619" max="15619" width="29.28515625" style="1" customWidth="1"/>
    <col min="15620" max="15622" width="12.85546875" style="1" customWidth="1"/>
    <col min="15623" max="15872" width="9.140625" style="1"/>
    <col min="15873" max="15874" width="5.7109375" style="1" customWidth="1"/>
    <col min="15875" max="15875" width="29.28515625" style="1" customWidth="1"/>
    <col min="15876" max="15878" width="12.85546875" style="1" customWidth="1"/>
    <col min="15879" max="16128" width="9.140625" style="1"/>
    <col min="16129" max="16130" width="5.7109375" style="1" customWidth="1"/>
    <col min="16131" max="16131" width="29.28515625" style="1" customWidth="1"/>
    <col min="16132" max="16134" width="12.85546875" style="1" customWidth="1"/>
    <col min="16135" max="16384" width="9.140625" style="1"/>
  </cols>
  <sheetData>
    <row r="1" spans="1:6" ht="30" customHeight="1" x14ac:dyDescent="0.25">
      <c r="A1" s="45" t="s">
        <v>223</v>
      </c>
      <c r="B1" s="45"/>
      <c r="C1" s="45"/>
      <c r="D1" s="45"/>
      <c r="E1" s="45"/>
      <c r="F1" s="45"/>
    </row>
    <row r="2" spans="1:6" x14ac:dyDescent="0.25">
      <c r="A2" s="9"/>
      <c r="B2" s="10"/>
      <c r="C2" s="11"/>
      <c r="D2" s="12"/>
      <c r="E2" s="12"/>
      <c r="F2" s="12"/>
    </row>
    <row r="3" spans="1:6" x14ac:dyDescent="0.25">
      <c r="A3" s="9"/>
      <c r="B3" s="10"/>
      <c r="C3" s="11"/>
      <c r="D3" s="12"/>
      <c r="E3" s="12"/>
      <c r="F3" s="12"/>
    </row>
    <row r="4" spans="1:6" x14ac:dyDescent="0.25">
      <c r="A4" s="9" t="s">
        <v>7</v>
      </c>
      <c r="B4" s="10"/>
      <c r="C4" s="11"/>
      <c r="D4" s="12"/>
      <c r="E4" s="12"/>
      <c r="F4" s="12"/>
    </row>
    <row r="5" spans="1:6" ht="22.5" x14ac:dyDescent="0.25">
      <c r="A5" s="34" t="s">
        <v>1</v>
      </c>
      <c r="B5" s="34" t="s">
        <v>2</v>
      </c>
      <c r="C5" s="34" t="s">
        <v>17</v>
      </c>
      <c r="D5" s="34" t="s">
        <v>13</v>
      </c>
      <c r="E5" s="34" t="s">
        <v>18</v>
      </c>
      <c r="F5" s="34" t="s">
        <v>14</v>
      </c>
    </row>
    <row r="6" spans="1:6" x14ac:dyDescent="0.25">
      <c r="A6" s="13" t="s">
        <v>116</v>
      </c>
      <c r="B6" s="13" t="s">
        <v>117</v>
      </c>
      <c r="C6" s="7" t="s">
        <v>118</v>
      </c>
      <c r="D6" s="14">
        <v>600000</v>
      </c>
      <c r="E6" s="14">
        <v>600000</v>
      </c>
      <c r="F6" s="36">
        <v>600000</v>
      </c>
    </row>
    <row r="7" spans="1:6" x14ac:dyDescent="0.25">
      <c r="A7" s="13" t="s">
        <v>53</v>
      </c>
      <c r="B7" s="13" t="s">
        <v>117</v>
      </c>
      <c r="C7" s="7" t="s">
        <v>54</v>
      </c>
      <c r="D7" s="14">
        <v>3000</v>
      </c>
      <c r="E7" s="14">
        <v>3000</v>
      </c>
      <c r="F7" s="36">
        <v>3000</v>
      </c>
    </row>
    <row r="8" spans="1:6" x14ac:dyDescent="0.25">
      <c r="A8" s="13" t="s">
        <v>119</v>
      </c>
      <c r="B8" s="13" t="s">
        <v>117</v>
      </c>
      <c r="C8" s="7" t="s">
        <v>120</v>
      </c>
      <c r="D8" s="14">
        <v>245000</v>
      </c>
      <c r="E8" s="14">
        <v>445000</v>
      </c>
      <c r="F8" s="36">
        <v>22205000</v>
      </c>
    </row>
    <row r="9" spans="1:6" x14ac:dyDescent="0.25">
      <c r="A9" s="13" t="s">
        <v>56</v>
      </c>
      <c r="B9" s="13" t="s">
        <v>117</v>
      </c>
      <c r="C9" s="7" t="s">
        <v>57</v>
      </c>
      <c r="D9" s="14">
        <v>0</v>
      </c>
      <c r="E9" s="14">
        <v>0</v>
      </c>
      <c r="F9" s="36">
        <v>3850000</v>
      </c>
    </row>
    <row r="10" spans="1:6" x14ac:dyDescent="0.25">
      <c r="A10" s="13" t="s">
        <v>121</v>
      </c>
      <c r="B10" s="13" t="s">
        <v>117</v>
      </c>
      <c r="C10" s="7" t="s">
        <v>206</v>
      </c>
      <c r="D10" s="14">
        <v>935100</v>
      </c>
      <c r="E10" s="14">
        <v>935112</v>
      </c>
      <c r="F10" s="36">
        <v>935112</v>
      </c>
    </row>
    <row r="11" spans="1:6" x14ac:dyDescent="0.25">
      <c r="A11" s="13">
        <v>2310</v>
      </c>
      <c r="B11" s="13" t="s">
        <v>117</v>
      </c>
      <c r="C11" s="7" t="s">
        <v>61</v>
      </c>
      <c r="D11" s="14">
        <v>0</v>
      </c>
      <c r="E11" s="14">
        <v>3000000</v>
      </c>
      <c r="F11" s="36">
        <v>0</v>
      </c>
    </row>
    <row r="12" spans="1:6" x14ac:dyDescent="0.25">
      <c r="A12" s="13" t="s">
        <v>122</v>
      </c>
      <c r="B12" s="13" t="s">
        <v>117</v>
      </c>
      <c r="C12" s="7" t="s">
        <v>207</v>
      </c>
      <c r="D12" s="14">
        <v>73000</v>
      </c>
      <c r="E12" s="14">
        <v>109000</v>
      </c>
      <c r="F12" s="36">
        <v>73000</v>
      </c>
    </row>
    <row r="13" spans="1:6" x14ac:dyDescent="0.25">
      <c r="A13" s="13">
        <v>2341</v>
      </c>
      <c r="B13" s="13" t="s">
        <v>117</v>
      </c>
      <c r="C13" s="7" t="s">
        <v>208</v>
      </c>
      <c r="D13" s="14">
        <v>0</v>
      </c>
      <c r="E13" s="14">
        <v>0</v>
      </c>
      <c r="F13" s="36">
        <v>75000</v>
      </c>
    </row>
    <row r="14" spans="1:6" x14ac:dyDescent="0.25">
      <c r="A14" s="13" t="s">
        <v>62</v>
      </c>
      <c r="B14" s="13" t="s">
        <v>117</v>
      </c>
      <c r="C14" s="7" t="s">
        <v>63</v>
      </c>
      <c r="D14" s="14">
        <v>1080000</v>
      </c>
      <c r="E14" s="14">
        <v>1080000</v>
      </c>
      <c r="F14" s="36">
        <v>1220000</v>
      </c>
    </row>
    <row r="15" spans="1:6" x14ac:dyDescent="0.25">
      <c r="A15" s="31" t="s">
        <v>123</v>
      </c>
      <c r="B15" s="31"/>
      <c r="C15" s="32"/>
      <c r="D15" s="33"/>
      <c r="E15" s="33"/>
      <c r="F15" s="42"/>
    </row>
    <row r="16" spans="1:6" x14ac:dyDescent="0.25">
      <c r="A16" s="31">
        <v>3111</v>
      </c>
      <c r="B16" s="31">
        <v>5331</v>
      </c>
      <c r="C16" s="32" t="s">
        <v>124</v>
      </c>
      <c r="D16" s="33">
        <v>480000</v>
      </c>
      <c r="E16" s="33">
        <v>480000</v>
      </c>
      <c r="F16" s="42">
        <v>530000</v>
      </c>
    </row>
    <row r="17" spans="1:6" x14ac:dyDescent="0.25">
      <c r="A17" s="31">
        <v>3111</v>
      </c>
      <c r="B17" s="31">
        <v>5331</v>
      </c>
      <c r="C17" s="32" t="s">
        <v>125</v>
      </c>
      <c r="D17" s="33">
        <v>600000</v>
      </c>
      <c r="E17" s="33">
        <v>600000</v>
      </c>
      <c r="F17" s="42">
        <v>660000</v>
      </c>
    </row>
    <row r="18" spans="1:6" x14ac:dyDescent="0.25">
      <c r="A18" s="13" t="s">
        <v>64</v>
      </c>
      <c r="B18" s="13" t="s">
        <v>117</v>
      </c>
      <c r="C18" s="7" t="s">
        <v>65</v>
      </c>
      <c r="D18" s="14">
        <v>3100000</v>
      </c>
      <c r="E18" s="14">
        <v>3120000</v>
      </c>
      <c r="F18" s="36">
        <v>3550000</v>
      </c>
    </row>
    <row r="19" spans="1:6" x14ac:dyDescent="0.25">
      <c r="A19" s="31" t="s">
        <v>123</v>
      </c>
      <c r="B19" s="31"/>
      <c r="C19" s="32"/>
      <c r="D19" s="33"/>
      <c r="E19" s="33"/>
      <c r="F19" s="42"/>
    </row>
    <row r="20" spans="1:6" x14ac:dyDescent="0.25">
      <c r="A20" s="31">
        <v>3113</v>
      </c>
      <c r="B20" s="31">
        <v>5331</v>
      </c>
      <c r="C20" s="32" t="s">
        <v>126</v>
      </c>
      <c r="D20" s="33">
        <v>3000000</v>
      </c>
      <c r="E20" s="33">
        <v>3000000</v>
      </c>
      <c r="F20" s="42">
        <v>3150000</v>
      </c>
    </row>
    <row r="21" spans="1:6" x14ac:dyDescent="0.25">
      <c r="A21" s="6" t="s">
        <v>127</v>
      </c>
      <c r="B21" s="6" t="s">
        <v>117</v>
      </c>
      <c r="C21" s="7" t="s">
        <v>128</v>
      </c>
      <c r="D21" s="8">
        <v>900000</v>
      </c>
      <c r="E21" s="8">
        <v>900000</v>
      </c>
      <c r="F21" s="36">
        <v>900000</v>
      </c>
    </row>
    <row r="22" spans="1:6" x14ac:dyDescent="0.25">
      <c r="A22" s="6" t="s">
        <v>129</v>
      </c>
      <c r="B22" s="6" t="s">
        <v>117</v>
      </c>
      <c r="C22" s="7" t="s">
        <v>130</v>
      </c>
      <c r="D22" s="8">
        <v>1605000</v>
      </c>
      <c r="E22" s="8">
        <v>1605000</v>
      </c>
      <c r="F22" s="36">
        <v>1705000</v>
      </c>
    </row>
    <row r="23" spans="1:6" x14ac:dyDescent="0.25">
      <c r="A23" s="6" t="s">
        <v>131</v>
      </c>
      <c r="B23" s="6" t="s">
        <v>117</v>
      </c>
      <c r="C23" s="7" t="s">
        <v>132</v>
      </c>
      <c r="D23" s="8">
        <v>90000</v>
      </c>
      <c r="E23" s="8">
        <v>90000</v>
      </c>
      <c r="F23" s="36">
        <v>150000</v>
      </c>
    </row>
    <row r="24" spans="1:6" x14ac:dyDescent="0.25">
      <c r="A24" s="31" t="s">
        <v>123</v>
      </c>
      <c r="B24" s="31"/>
      <c r="C24" s="32"/>
      <c r="D24" s="33"/>
      <c r="E24" s="33"/>
      <c r="F24" s="42"/>
    </row>
    <row r="25" spans="1:6" x14ac:dyDescent="0.25">
      <c r="A25" s="31">
        <v>3231</v>
      </c>
      <c r="B25" s="31">
        <v>5331</v>
      </c>
      <c r="C25" s="32" t="s">
        <v>133</v>
      </c>
      <c r="D25" s="33">
        <v>80000</v>
      </c>
      <c r="E25" s="33">
        <v>80000</v>
      </c>
      <c r="F25" s="42">
        <v>90000</v>
      </c>
    </row>
    <row r="26" spans="1:6" x14ac:dyDescent="0.25">
      <c r="A26" s="6" t="s">
        <v>66</v>
      </c>
      <c r="B26" s="6" t="s">
        <v>117</v>
      </c>
      <c r="C26" s="7" t="s">
        <v>67</v>
      </c>
      <c r="D26" s="8">
        <v>2915800</v>
      </c>
      <c r="E26" s="8">
        <v>3569800</v>
      </c>
      <c r="F26" s="36">
        <v>3048400</v>
      </c>
    </row>
    <row r="27" spans="1:6" x14ac:dyDescent="0.25">
      <c r="A27" s="6" t="s">
        <v>68</v>
      </c>
      <c r="B27" s="6" t="s">
        <v>117</v>
      </c>
      <c r="C27" s="7" t="s">
        <v>69</v>
      </c>
      <c r="D27" s="8">
        <v>45000</v>
      </c>
      <c r="E27" s="8">
        <v>45000</v>
      </c>
      <c r="F27" s="36">
        <v>50000</v>
      </c>
    </row>
    <row r="28" spans="1:6" ht="15" customHeight="1" x14ac:dyDescent="0.25">
      <c r="A28" s="6" t="s">
        <v>134</v>
      </c>
      <c r="B28" s="6" t="s">
        <v>117</v>
      </c>
      <c r="C28" s="7" t="s">
        <v>209</v>
      </c>
      <c r="D28" s="8">
        <v>10000</v>
      </c>
      <c r="E28" s="8">
        <v>10000</v>
      </c>
      <c r="F28" s="36">
        <v>10000</v>
      </c>
    </row>
    <row r="29" spans="1:6" x14ac:dyDescent="0.25">
      <c r="A29" s="6" t="s">
        <v>70</v>
      </c>
      <c r="B29" s="6" t="s">
        <v>117</v>
      </c>
      <c r="C29" s="7" t="s">
        <v>71</v>
      </c>
      <c r="D29" s="8">
        <v>570000</v>
      </c>
      <c r="E29" s="8">
        <v>570000</v>
      </c>
      <c r="F29" s="36">
        <v>565000</v>
      </c>
    </row>
    <row r="30" spans="1:6" x14ac:dyDescent="0.25">
      <c r="A30" s="6" t="s">
        <v>135</v>
      </c>
      <c r="B30" s="6" t="s">
        <v>117</v>
      </c>
      <c r="C30" s="7" t="s">
        <v>136</v>
      </c>
      <c r="D30" s="8">
        <v>1830000</v>
      </c>
      <c r="E30" s="8">
        <v>1840000</v>
      </c>
      <c r="F30" s="36">
        <v>2013000</v>
      </c>
    </row>
    <row r="31" spans="1:6" x14ac:dyDescent="0.25">
      <c r="A31" s="31" t="s">
        <v>123</v>
      </c>
      <c r="B31" s="31"/>
      <c r="C31" s="32"/>
      <c r="D31" s="33"/>
      <c r="E31" s="33"/>
      <c r="F31" s="42"/>
    </row>
    <row r="32" spans="1:6" x14ac:dyDescent="0.25">
      <c r="A32" s="31">
        <v>3392</v>
      </c>
      <c r="B32" s="31">
        <v>5222</v>
      </c>
      <c r="C32" s="32" t="s">
        <v>137</v>
      </c>
      <c r="D32" s="33">
        <v>1830000</v>
      </c>
      <c r="E32" s="33">
        <v>1830000</v>
      </c>
      <c r="F32" s="42">
        <v>2013000</v>
      </c>
    </row>
    <row r="33" spans="1:6" x14ac:dyDescent="0.25">
      <c r="A33" s="6" t="s">
        <v>72</v>
      </c>
      <c r="B33" s="6" t="s">
        <v>117</v>
      </c>
      <c r="C33" s="7" t="s">
        <v>73</v>
      </c>
      <c r="D33" s="8">
        <v>936900</v>
      </c>
      <c r="E33" s="8">
        <v>1045630</v>
      </c>
      <c r="F33" s="36">
        <v>987800</v>
      </c>
    </row>
    <row r="34" spans="1:6" x14ac:dyDescent="0.25">
      <c r="A34" s="6" t="s">
        <v>74</v>
      </c>
      <c r="B34" s="6" t="s">
        <v>117</v>
      </c>
      <c r="C34" s="7" t="s">
        <v>75</v>
      </c>
      <c r="D34" s="8">
        <v>1082000</v>
      </c>
      <c r="E34" s="8">
        <v>1142000</v>
      </c>
      <c r="F34" s="36">
        <v>1390000</v>
      </c>
    </row>
    <row r="35" spans="1:6" x14ac:dyDescent="0.25">
      <c r="A35" s="6" t="s">
        <v>138</v>
      </c>
      <c r="B35" s="6" t="s">
        <v>117</v>
      </c>
      <c r="C35" s="7" t="s">
        <v>139</v>
      </c>
      <c r="D35" s="8">
        <v>0</v>
      </c>
      <c r="E35" s="8">
        <v>856500</v>
      </c>
      <c r="F35" s="36">
        <v>0</v>
      </c>
    </row>
    <row r="36" spans="1:6" x14ac:dyDescent="0.25">
      <c r="A36" s="6" t="s">
        <v>76</v>
      </c>
      <c r="B36" s="6" t="s">
        <v>117</v>
      </c>
      <c r="C36" s="7" t="s">
        <v>77</v>
      </c>
      <c r="D36" s="8">
        <v>944000</v>
      </c>
      <c r="E36" s="8">
        <v>1850500</v>
      </c>
      <c r="F36" s="36">
        <v>944000</v>
      </c>
    </row>
    <row r="37" spans="1:6" x14ac:dyDescent="0.25">
      <c r="A37" s="31" t="s">
        <v>123</v>
      </c>
      <c r="B37" s="31"/>
      <c r="C37" s="32"/>
      <c r="D37" s="33"/>
      <c r="E37" s="33"/>
      <c r="F37" s="42"/>
    </row>
    <row r="38" spans="1:6" x14ac:dyDescent="0.25">
      <c r="A38" s="31">
        <v>3421</v>
      </c>
      <c r="B38" s="31">
        <v>5331</v>
      </c>
      <c r="C38" s="32" t="s">
        <v>140</v>
      </c>
      <c r="D38" s="33">
        <v>944000</v>
      </c>
      <c r="E38" s="33">
        <v>944000</v>
      </c>
      <c r="F38" s="42">
        <v>944000</v>
      </c>
    </row>
    <row r="39" spans="1:6" x14ac:dyDescent="0.25">
      <c r="A39" s="13" t="s">
        <v>101</v>
      </c>
      <c r="B39" s="13" t="s">
        <v>117</v>
      </c>
      <c r="C39" s="7" t="s">
        <v>102</v>
      </c>
      <c r="D39" s="14">
        <v>475500</v>
      </c>
      <c r="E39" s="14">
        <v>711400</v>
      </c>
      <c r="F39" s="36">
        <v>587500</v>
      </c>
    </row>
    <row r="40" spans="1:6" x14ac:dyDescent="0.25">
      <c r="A40" s="13" t="s">
        <v>141</v>
      </c>
      <c r="B40" s="13" t="s">
        <v>117</v>
      </c>
      <c r="C40" s="7" t="s">
        <v>142</v>
      </c>
      <c r="D40" s="14">
        <v>40000</v>
      </c>
      <c r="E40" s="14">
        <v>40000</v>
      </c>
      <c r="F40" s="36">
        <v>40000</v>
      </c>
    </row>
    <row r="41" spans="1:6" x14ac:dyDescent="0.25">
      <c r="A41" s="13" t="s">
        <v>143</v>
      </c>
      <c r="B41" s="13" t="s">
        <v>117</v>
      </c>
      <c r="C41" s="7" t="s">
        <v>144</v>
      </c>
      <c r="D41" s="14">
        <v>0</v>
      </c>
      <c r="E41" s="14">
        <v>10000</v>
      </c>
      <c r="F41" s="36">
        <v>0</v>
      </c>
    </row>
    <row r="42" spans="1:6" x14ac:dyDescent="0.25">
      <c r="A42" s="13" t="s">
        <v>78</v>
      </c>
      <c r="B42" s="13" t="s">
        <v>117</v>
      </c>
      <c r="C42" s="7" t="s">
        <v>79</v>
      </c>
      <c r="D42" s="14">
        <v>318000</v>
      </c>
      <c r="E42" s="14">
        <v>318000</v>
      </c>
      <c r="F42" s="36">
        <v>340000</v>
      </c>
    </row>
    <row r="43" spans="1:6" x14ac:dyDescent="0.25">
      <c r="A43" s="13" t="s">
        <v>19</v>
      </c>
      <c r="B43" s="13" t="s">
        <v>117</v>
      </c>
      <c r="C43" s="7" t="s">
        <v>80</v>
      </c>
      <c r="D43" s="14">
        <v>1161000</v>
      </c>
      <c r="E43" s="14">
        <f>1160424.08+575.92</f>
        <v>1161000</v>
      </c>
      <c r="F43" s="36">
        <v>576600</v>
      </c>
    </row>
    <row r="44" spans="1:6" x14ac:dyDescent="0.25">
      <c r="A44" s="13" t="s">
        <v>81</v>
      </c>
      <c r="B44" s="13" t="s">
        <v>117</v>
      </c>
      <c r="C44" s="7" t="s">
        <v>82</v>
      </c>
      <c r="D44" s="14">
        <v>1280000</v>
      </c>
      <c r="E44" s="14">
        <v>1308790</v>
      </c>
      <c r="F44" s="36">
        <v>1261000</v>
      </c>
    </row>
    <row r="45" spans="1:6" x14ac:dyDescent="0.25">
      <c r="A45" s="13" t="s">
        <v>145</v>
      </c>
      <c r="B45" s="13" t="s">
        <v>117</v>
      </c>
      <c r="C45" s="7" t="s">
        <v>146</v>
      </c>
      <c r="D45" s="14">
        <v>20000</v>
      </c>
      <c r="E45" s="14">
        <v>20000</v>
      </c>
      <c r="F45" s="36">
        <v>20000</v>
      </c>
    </row>
    <row r="46" spans="1:6" x14ac:dyDescent="0.25">
      <c r="A46" s="13" t="s">
        <v>147</v>
      </c>
      <c r="B46" s="13" t="s">
        <v>117</v>
      </c>
      <c r="C46" s="7" t="s">
        <v>148</v>
      </c>
      <c r="D46" s="14">
        <v>107000</v>
      </c>
      <c r="E46" s="14">
        <v>107000</v>
      </c>
      <c r="F46" s="36">
        <v>0</v>
      </c>
    </row>
    <row r="47" spans="1:6" x14ac:dyDescent="0.25">
      <c r="A47" s="13" t="s">
        <v>149</v>
      </c>
      <c r="B47" s="13" t="s">
        <v>117</v>
      </c>
      <c r="C47" s="7" t="s">
        <v>150</v>
      </c>
      <c r="D47" s="14">
        <v>170000</v>
      </c>
      <c r="E47" s="14">
        <v>170000</v>
      </c>
      <c r="F47" s="36">
        <v>170000</v>
      </c>
    </row>
    <row r="48" spans="1:6" x14ac:dyDescent="0.25">
      <c r="A48" s="13" t="s">
        <v>83</v>
      </c>
      <c r="B48" s="13" t="s">
        <v>117</v>
      </c>
      <c r="C48" s="7" t="s">
        <v>84</v>
      </c>
      <c r="D48" s="14">
        <v>13036200</v>
      </c>
      <c r="E48" s="14">
        <v>13791223</v>
      </c>
      <c r="F48" s="36">
        <v>13705000</v>
      </c>
    </row>
    <row r="49" spans="1:6" x14ac:dyDescent="0.25">
      <c r="A49" s="13">
        <v>3716</v>
      </c>
      <c r="B49" s="13" t="s">
        <v>117</v>
      </c>
      <c r="C49" s="7" t="s">
        <v>210</v>
      </c>
      <c r="D49" s="14">
        <v>0</v>
      </c>
      <c r="E49" s="14">
        <v>0</v>
      </c>
      <c r="F49" s="36">
        <v>150000</v>
      </c>
    </row>
    <row r="50" spans="1:6" x14ac:dyDescent="0.25">
      <c r="A50" s="13" t="s">
        <v>151</v>
      </c>
      <c r="B50" s="13" t="s">
        <v>117</v>
      </c>
      <c r="C50" s="7" t="s">
        <v>152</v>
      </c>
      <c r="D50" s="14">
        <v>6802000</v>
      </c>
      <c r="E50" s="14">
        <v>7048240</v>
      </c>
      <c r="F50" s="36">
        <v>7280900</v>
      </c>
    </row>
    <row r="51" spans="1:6" x14ac:dyDescent="0.25">
      <c r="A51" s="13" t="s">
        <v>153</v>
      </c>
      <c r="B51" s="13" t="s">
        <v>117</v>
      </c>
      <c r="C51" s="7" t="s">
        <v>154</v>
      </c>
      <c r="D51" s="14">
        <v>150000</v>
      </c>
      <c r="E51" s="14">
        <v>150000</v>
      </c>
      <c r="F51" s="36">
        <v>150000</v>
      </c>
    </row>
    <row r="52" spans="1:6" x14ac:dyDescent="0.25">
      <c r="A52" s="13" t="s">
        <v>155</v>
      </c>
      <c r="B52" s="13" t="s">
        <v>117</v>
      </c>
      <c r="C52" s="7" t="s">
        <v>156</v>
      </c>
      <c r="D52" s="14">
        <v>120000</v>
      </c>
      <c r="E52" s="14">
        <v>120000</v>
      </c>
      <c r="F52" s="36">
        <v>363000</v>
      </c>
    </row>
    <row r="53" spans="1:6" x14ac:dyDescent="0.25">
      <c r="A53" s="13" t="s">
        <v>157</v>
      </c>
      <c r="B53" s="13" t="s">
        <v>117</v>
      </c>
      <c r="C53" s="7" t="s">
        <v>158</v>
      </c>
      <c r="D53" s="14">
        <v>0</v>
      </c>
      <c r="E53" s="14">
        <v>92000</v>
      </c>
      <c r="F53" s="36">
        <v>0</v>
      </c>
    </row>
    <row r="54" spans="1:6" x14ac:dyDescent="0.25">
      <c r="A54" s="13" t="s">
        <v>159</v>
      </c>
      <c r="B54" s="13" t="s">
        <v>117</v>
      </c>
      <c r="C54" s="7" t="s">
        <v>160</v>
      </c>
      <c r="D54" s="14">
        <v>0</v>
      </c>
      <c r="E54" s="14">
        <v>4372346.78</v>
      </c>
      <c r="F54" s="36">
        <v>0</v>
      </c>
    </row>
    <row r="55" spans="1:6" x14ac:dyDescent="0.25">
      <c r="A55" s="13" t="s">
        <v>161</v>
      </c>
      <c r="B55" s="13" t="s">
        <v>117</v>
      </c>
      <c r="C55" s="7" t="s">
        <v>162</v>
      </c>
      <c r="D55" s="14">
        <v>0</v>
      </c>
      <c r="E55" s="14">
        <v>767932</v>
      </c>
      <c r="F55" s="36">
        <v>0</v>
      </c>
    </row>
    <row r="56" spans="1:6" x14ac:dyDescent="0.25">
      <c r="A56" s="13" t="s">
        <v>163</v>
      </c>
      <c r="B56" s="13" t="s">
        <v>117</v>
      </c>
      <c r="C56" s="7" t="s">
        <v>164</v>
      </c>
      <c r="D56" s="14">
        <v>0</v>
      </c>
      <c r="E56" s="14">
        <v>20000</v>
      </c>
      <c r="F56" s="36">
        <v>0</v>
      </c>
    </row>
    <row r="57" spans="1:6" x14ac:dyDescent="0.25">
      <c r="A57" s="13" t="s">
        <v>165</v>
      </c>
      <c r="B57" s="13" t="s">
        <v>117</v>
      </c>
      <c r="C57" s="7" t="s">
        <v>166</v>
      </c>
      <c r="D57" s="14">
        <v>47000</v>
      </c>
      <c r="E57" s="14">
        <v>47000</v>
      </c>
      <c r="F57" s="36">
        <v>46000</v>
      </c>
    </row>
    <row r="58" spans="1:6" x14ac:dyDescent="0.25">
      <c r="A58" s="13" t="s">
        <v>167</v>
      </c>
      <c r="B58" s="13" t="s">
        <v>117</v>
      </c>
      <c r="C58" s="7" t="s">
        <v>168</v>
      </c>
      <c r="D58" s="14">
        <v>0</v>
      </c>
      <c r="E58" s="14">
        <v>25000</v>
      </c>
      <c r="F58" s="36">
        <v>0</v>
      </c>
    </row>
    <row r="59" spans="1:6" x14ac:dyDescent="0.25">
      <c r="A59" s="13" t="s">
        <v>90</v>
      </c>
      <c r="B59" s="13" t="s">
        <v>117</v>
      </c>
      <c r="C59" s="7" t="s">
        <v>202</v>
      </c>
      <c r="D59" s="14">
        <v>9125000</v>
      </c>
      <c r="E59" s="14">
        <v>9920607</v>
      </c>
      <c r="F59" s="36">
        <v>9231410</v>
      </c>
    </row>
    <row r="60" spans="1:6" x14ac:dyDescent="0.25">
      <c r="A60" s="13">
        <v>4355</v>
      </c>
      <c r="B60" s="13" t="s">
        <v>117</v>
      </c>
      <c r="C60" s="7" t="s">
        <v>211</v>
      </c>
      <c r="D60" s="14">
        <v>0</v>
      </c>
      <c r="E60" s="14">
        <v>5000</v>
      </c>
      <c r="F60" s="36">
        <v>0</v>
      </c>
    </row>
    <row r="61" spans="1:6" x14ac:dyDescent="0.25">
      <c r="A61" s="13" t="s">
        <v>91</v>
      </c>
      <c r="B61" s="13" t="s">
        <v>117</v>
      </c>
      <c r="C61" s="7" t="s">
        <v>92</v>
      </c>
      <c r="D61" s="14">
        <v>1100200</v>
      </c>
      <c r="E61" s="14">
        <v>1353860</v>
      </c>
      <c r="F61" s="36">
        <v>1105740</v>
      </c>
    </row>
    <row r="62" spans="1:6" x14ac:dyDescent="0.25">
      <c r="A62" s="13" t="s">
        <v>169</v>
      </c>
      <c r="B62" s="13" t="s">
        <v>117</v>
      </c>
      <c r="C62" s="7" t="s">
        <v>170</v>
      </c>
      <c r="D62" s="14">
        <v>0</v>
      </c>
      <c r="E62" s="14">
        <v>55000</v>
      </c>
      <c r="F62" s="36">
        <v>0</v>
      </c>
    </row>
    <row r="63" spans="1:6" x14ac:dyDescent="0.25">
      <c r="A63" s="13" t="s">
        <v>171</v>
      </c>
      <c r="B63" s="13" t="s">
        <v>117</v>
      </c>
      <c r="C63" s="7" t="s">
        <v>172</v>
      </c>
      <c r="D63" s="14">
        <v>0</v>
      </c>
      <c r="E63" s="14">
        <v>83000</v>
      </c>
      <c r="F63" s="36">
        <v>0</v>
      </c>
    </row>
    <row r="64" spans="1:6" x14ac:dyDescent="0.25">
      <c r="A64" s="13" t="s">
        <v>173</v>
      </c>
      <c r="B64" s="13" t="s">
        <v>117</v>
      </c>
      <c r="C64" s="7" t="s">
        <v>174</v>
      </c>
      <c r="D64" s="14">
        <v>0</v>
      </c>
      <c r="E64" s="14">
        <v>140000</v>
      </c>
      <c r="F64" s="36">
        <v>0</v>
      </c>
    </row>
    <row r="65" spans="1:6" x14ac:dyDescent="0.25">
      <c r="A65" s="13" t="s">
        <v>175</v>
      </c>
      <c r="B65" s="13" t="s">
        <v>117</v>
      </c>
      <c r="C65" s="7" t="s">
        <v>176</v>
      </c>
      <c r="D65" s="14">
        <v>0</v>
      </c>
      <c r="E65" s="14">
        <v>5000</v>
      </c>
      <c r="F65" s="36">
        <v>0</v>
      </c>
    </row>
    <row r="66" spans="1:6" x14ac:dyDescent="0.25">
      <c r="A66" s="13" t="s">
        <v>177</v>
      </c>
      <c r="B66" s="13" t="s">
        <v>117</v>
      </c>
      <c r="C66" s="7" t="s">
        <v>178</v>
      </c>
      <c r="D66" s="14">
        <v>864000</v>
      </c>
      <c r="E66" s="14">
        <v>864000</v>
      </c>
      <c r="F66" s="36">
        <v>0</v>
      </c>
    </row>
    <row r="67" spans="1:6" x14ac:dyDescent="0.25">
      <c r="A67" s="13" t="s">
        <v>179</v>
      </c>
      <c r="B67" s="13" t="s">
        <v>117</v>
      </c>
      <c r="C67" s="7" t="s">
        <v>180</v>
      </c>
      <c r="D67" s="14">
        <v>200000</v>
      </c>
      <c r="E67" s="14">
        <v>420000</v>
      </c>
      <c r="F67" s="36">
        <v>300000</v>
      </c>
    </row>
    <row r="68" spans="1:6" x14ac:dyDescent="0.25">
      <c r="A68" s="13">
        <v>5269</v>
      </c>
      <c r="B68" s="13" t="s">
        <v>117</v>
      </c>
      <c r="C68" s="7" t="s">
        <v>212</v>
      </c>
      <c r="D68" s="14">
        <v>0</v>
      </c>
      <c r="E68" s="14">
        <v>80000</v>
      </c>
      <c r="F68" s="36">
        <v>0</v>
      </c>
    </row>
    <row r="69" spans="1:6" x14ac:dyDescent="0.25">
      <c r="A69" s="13" t="s">
        <v>20</v>
      </c>
      <c r="B69" s="13" t="s">
        <v>117</v>
      </c>
      <c r="C69" s="7" t="s">
        <v>93</v>
      </c>
      <c r="D69" s="14">
        <v>5622700</v>
      </c>
      <c r="E69" s="14">
        <f>5652650+36000</f>
        <v>5688650</v>
      </c>
      <c r="F69" s="36">
        <v>6150535</v>
      </c>
    </row>
    <row r="70" spans="1:6" x14ac:dyDescent="0.25">
      <c r="A70" s="13" t="s">
        <v>181</v>
      </c>
      <c r="B70" s="13" t="s">
        <v>117</v>
      </c>
      <c r="C70" s="7" t="s">
        <v>182</v>
      </c>
      <c r="D70" s="14">
        <v>3000</v>
      </c>
      <c r="E70" s="14">
        <v>3000</v>
      </c>
      <c r="F70" s="36">
        <v>3000</v>
      </c>
    </row>
    <row r="71" spans="1:6" x14ac:dyDescent="0.25">
      <c r="A71" s="13" t="s">
        <v>94</v>
      </c>
      <c r="B71" s="13" t="s">
        <v>117</v>
      </c>
      <c r="C71" s="7" t="s">
        <v>203</v>
      </c>
      <c r="D71" s="14">
        <v>1661000</v>
      </c>
      <c r="E71" s="14">
        <v>2052200</v>
      </c>
      <c r="F71" s="36">
        <v>2136100</v>
      </c>
    </row>
    <row r="72" spans="1:6" x14ac:dyDescent="0.25">
      <c r="A72" s="13" t="s">
        <v>183</v>
      </c>
      <c r="B72" s="13" t="s">
        <v>117</v>
      </c>
      <c r="C72" s="7" t="s">
        <v>184</v>
      </c>
      <c r="D72" s="14">
        <v>3436564</v>
      </c>
      <c r="E72" s="14">
        <v>3436564</v>
      </c>
      <c r="F72" s="36">
        <v>4310549</v>
      </c>
    </row>
    <row r="73" spans="1:6" x14ac:dyDescent="0.25">
      <c r="A73" s="13">
        <v>6114</v>
      </c>
      <c r="B73" s="13" t="s">
        <v>117</v>
      </c>
      <c r="C73" s="7" t="s">
        <v>213</v>
      </c>
      <c r="D73" s="14">
        <v>0</v>
      </c>
      <c r="E73" s="14">
        <v>237000</v>
      </c>
      <c r="F73" s="36">
        <v>0</v>
      </c>
    </row>
    <row r="74" spans="1:6" x14ac:dyDescent="0.25">
      <c r="A74" s="13" t="s">
        <v>95</v>
      </c>
      <c r="B74" s="13" t="s">
        <v>117</v>
      </c>
      <c r="C74" s="7" t="s">
        <v>96</v>
      </c>
      <c r="D74" s="14">
        <v>53015200</v>
      </c>
      <c r="E74" s="14">
        <v>52271570</v>
      </c>
      <c r="F74" s="36">
        <v>57892400</v>
      </c>
    </row>
    <row r="75" spans="1:6" x14ac:dyDescent="0.25">
      <c r="A75" s="13" t="s">
        <v>185</v>
      </c>
      <c r="B75" s="13" t="s">
        <v>117</v>
      </c>
      <c r="C75" s="7" t="s">
        <v>214</v>
      </c>
      <c r="D75" s="14">
        <v>100000</v>
      </c>
      <c r="E75" s="14">
        <v>107000</v>
      </c>
      <c r="F75" s="36">
        <v>100000</v>
      </c>
    </row>
    <row r="76" spans="1:6" x14ac:dyDescent="0.25">
      <c r="A76" s="13" t="s">
        <v>97</v>
      </c>
      <c r="B76" s="13" t="s">
        <v>117</v>
      </c>
      <c r="C76" s="7" t="s">
        <v>98</v>
      </c>
      <c r="D76" s="14">
        <v>161500</v>
      </c>
      <c r="E76" s="14">
        <v>161500</v>
      </c>
      <c r="F76" s="36">
        <v>161500</v>
      </c>
    </row>
    <row r="77" spans="1:6" x14ac:dyDescent="0.25">
      <c r="A77" s="13" t="s">
        <v>186</v>
      </c>
      <c r="B77" s="13" t="s">
        <v>117</v>
      </c>
      <c r="C77" s="7" t="s">
        <v>187</v>
      </c>
      <c r="D77" s="14">
        <v>560000</v>
      </c>
      <c r="E77" s="14">
        <v>560000</v>
      </c>
      <c r="F77" s="36">
        <v>600000</v>
      </c>
    </row>
    <row r="78" spans="1:6" x14ac:dyDescent="0.25">
      <c r="A78" s="13">
        <v>6330</v>
      </c>
      <c r="B78" s="13">
        <v>5342</v>
      </c>
      <c r="C78" s="7" t="s">
        <v>215</v>
      </c>
      <c r="D78" s="14">
        <v>1800000</v>
      </c>
      <c r="E78" s="14">
        <v>1800000</v>
      </c>
      <c r="F78" s="36">
        <v>2000000</v>
      </c>
    </row>
    <row r="79" spans="1:6" x14ac:dyDescent="0.25">
      <c r="A79" s="13" t="s">
        <v>188</v>
      </c>
      <c r="B79" s="13" t="s">
        <v>117</v>
      </c>
      <c r="C79" s="7" t="s">
        <v>189</v>
      </c>
      <c r="D79" s="14">
        <v>5030000</v>
      </c>
      <c r="E79" s="14">
        <v>5030000</v>
      </c>
      <c r="F79" s="36">
        <v>5025000</v>
      </c>
    </row>
    <row r="80" spans="1:6" x14ac:dyDescent="0.25">
      <c r="A80" s="13" t="s">
        <v>99</v>
      </c>
      <c r="B80" s="13" t="s">
        <v>117</v>
      </c>
      <c r="C80" s="7" t="s">
        <v>216</v>
      </c>
      <c r="D80" s="14">
        <v>0</v>
      </c>
      <c r="E80" s="14">
        <v>269804.84000000003</v>
      </c>
      <c r="F80" s="36">
        <v>0</v>
      </c>
    </row>
    <row r="81" spans="1:6" x14ac:dyDescent="0.25">
      <c r="A81" s="37" t="s">
        <v>190</v>
      </c>
      <c r="B81" s="38"/>
      <c r="C81" s="39"/>
      <c r="D81" s="40">
        <f>SUM(D6:D14,D18,D21:D23,D26:D30,D33:D36,D39:D80)</f>
        <v>123370664</v>
      </c>
      <c r="E81" s="40">
        <f>SUM(E6:E14,E18,E21:E23,E26:E30,E33:E36,E39:E80)</f>
        <v>137640229.62</v>
      </c>
      <c r="F81" s="40">
        <f>SUM(F6:F14,F18,F21:F23,F26:F30,F33:F36,F39:F80)</f>
        <v>157980546</v>
      </c>
    </row>
    <row r="82" spans="1:6" x14ac:dyDescent="0.25">
      <c r="A82" s="18"/>
      <c r="B82" s="18"/>
      <c r="C82" s="19"/>
      <c r="D82" s="20"/>
      <c r="E82" s="20"/>
      <c r="F82" s="20"/>
    </row>
    <row r="83" spans="1:6" x14ac:dyDescent="0.25">
      <c r="A83" s="18"/>
      <c r="B83" s="18"/>
      <c r="C83" s="19"/>
      <c r="D83" s="20"/>
      <c r="E83" s="20"/>
      <c r="F83" s="20"/>
    </row>
    <row r="84" spans="1:6" x14ac:dyDescent="0.25">
      <c r="A84" s="9" t="s">
        <v>8</v>
      </c>
      <c r="B84" s="18"/>
      <c r="C84" s="19"/>
      <c r="D84" s="20"/>
      <c r="E84" s="20"/>
      <c r="F84" s="20"/>
    </row>
    <row r="85" spans="1:6" ht="22.5" x14ac:dyDescent="0.25">
      <c r="A85" s="34" t="s">
        <v>1</v>
      </c>
      <c r="B85" s="34" t="s">
        <v>2</v>
      </c>
      <c r="C85" s="34" t="s">
        <v>17</v>
      </c>
      <c r="D85" s="34" t="s">
        <v>13</v>
      </c>
      <c r="E85" s="34" t="s">
        <v>18</v>
      </c>
      <c r="F85" s="34" t="s">
        <v>14</v>
      </c>
    </row>
    <row r="86" spans="1:6" x14ac:dyDescent="0.25">
      <c r="A86" s="13" t="s">
        <v>119</v>
      </c>
      <c r="B86" s="13" t="s">
        <v>191</v>
      </c>
      <c r="C86" s="7" t="s">
        <v>120</v>
      </c>
      <c r="D86" s="14">
        <v>7300000</v>
      </c>
      <c r="E86" s="14">
        <v>20363134</v>
      </c>
      <c r="F86" s="36">
        <v>0</v>
      </c>
    </row>
    <row r="87" spans="1:6" x14ac:dyDescent="0.25">
      <c r="A87" s="13" t="s">
        <v>60</v>
      </c>
      <c r="B87" s="13" t="s">
        <v>191</v>
      </c>
      <c r="C87" s="7" t="s">
        <v>61</v>
      </c>
      <c r="D87" s="14">
        <v>0</v>
      </c>
      <c r="E87" s="14">
        <v>1755810.79</v>
      </c>
      <c r="F87" s="36">
        <v>16000000</v>
      </c>
    </row>
    <row r="88" spans="1:6" x14ac:dyDescent="0.25">
      <c r="A88" s="13">
        <v>2341</v>
      </c>
      <c r="B88" s="13" t="s">
        <v>191</v>
      </c>
      <c r="C88" s="7" t="s">
        <v>208</v>
      </c>
      <c r="D88" s="14">
        <v>0</v>
      </c>
      <c r="E88" s="14">
        <v>0</v>
      </c>
      <c r="F88" s="36">
        <v>200000</v>
      </c>
    </row>
    <row r="89" spans="1:6" x14ac:dyDescent="0.25">
      <c r="A89" s="13" t="s">
        <v>131</v>
      </c>
      <c r="B89" s="13" t="s">
        <v>191</v>
      </c>
      <c r="C89" s="7" t="s">
        <v>132</v>
      </c>
      <c r="D89" s="14">
        <v>0</v>
      </c>
      <c r="E89" s="14">
        <v>60000</v>
      </c>
      <c r="F89" s="36">
        <v>0</v>
      </c>
    </row>
    <row r="90" spans="1:6" x14ac:dyDescent="0.25">
      <c r="A90" s="13" t="s">
        <v>66</v>
      </c>
      <c r="B90" s="13" t="s">
        <v>191</v>
      </c>
      <c r="C90" s="7" t="s">
        <v>67</v>
      </c>
      <c r="D90" s="14">
        <v>4900000</v>
      </c>
      <c r="E90" s="14">
        <v>4899153</v>
      </c>
      <c r="F90" s="36">
        <v>0</v>
      </c>
    </row>
    <row r="91" spans="1:6" x14ac:dyDescent="0.25">
      <c r="A91" s="13" t="s">
        <v>135</v>
      </c>
      <c r="B91" s="13" t="s">
        <v>191</v>
      </c>
      <c r="C91" s="7" t="s">
        <v>136</v>
      </c>
      <c r="D91" s="14">
        <v>520000</v>
      </c>
      <c r="E91" s="14">
        <v>820000</v>
      </c>
      <c r="F91" s="36">
        <v>0</v>
      </c>
    </row>
    <row r="92" spans="1:6" x14ac:dyDescent="0.25">
      <c r="A92" s="13" t="s">
        <v>74</v>
      </c>
      <c r="B92" s="13" t="s">
        <v>191</v>
      </c>
      <c r="C92" s="7" t="s">
        <v>221</v>
      </c>
      <c r="D92" s="14">
        <v>0</v>
      </c>
      <c r="E92" s="14">
        <v>390000</v>
      </c>
      <c r="F92" s="36">
        <v>0</v>
      </c>
    </row>
    <row r="93" spans="1:6" x14ac:dyDescent="0.25">
      <c r="A93" s="13" t="s">
        <v>76</v>
      </c>
      <c r="B93" s="13" t="s">
        <v>191</v>
      </c>
      <c r="C93" s="7" t="s">
        <v>77</v>
      </c>
      <c r="D93" s="14">
        <v>6900000</v>
      </c>
      <c r="E93" s="14">
        <v>6900000</v>
      </c>
      <c r="F93" s="36">
        <v>4500000</v>
      </c>
    </row>
    <row r="94" spans="1:6" x14ac:dyDescent="0.25">
      <c r="A94" s="13" t="s">
        <v>78</v>
      </c>
      <c r="B94" s="13" t="s">
        <v>191</v>
      </c>
      <c r="C94" s="7" t="s">
        <v>79</v>
      </c>
      <c r="D94" s="14">
        <v>6825000</v>
      </c>
      <c r="E94" s="14">
        <v>35698044</v>
      </c>
      <c r="F94" s="36">
        <v>3650000</v>
      </c>
    </row>
    <row r="95" spans="1:6" x14ac:dyDescent="0.25">
      <c r="A95" s="13" t="s">
        <v>19</v>
      </c>
      <c r="B95" s="13" t="s">
        <v>191</v>
      </c>
      <c r="C95" s="7" t="s">
        <v>80</v>
      </c>
      <c r="D95" s="14">
        <v>360500</v>
      </c>
      <c r="E95" s="14">
        <v>1441689</v>
      </c>
      <c r="F95" s="36">
        <v>6441585</v>
      </c>
    </row>
    <row r="96" spans="1:6" x14ac:dyDescent="0.25">
      <c r="A96" s="13" t="s">
        <v>81</v>
      </c>
      <c r="B96" s="13" t="s">
        <v>191</v>
      </c>
      <c r="C96" s="7" t="s">
        <v>82</v>
      </c>
      <c r="D96" s="14">
        <v>500000</v>
      </c>
      <c r="E96" s="14">
        <v>4525210</v>
      </c>
      <c r="F96" s="36">
        <v>0</v>
      </c>
    </row>
    <row r="97" spans="1:6" x14ac:dyDescent="0.25">
      <c r="A97" s="13" t="s">
        <v>147</v>
      </c>
      <c r="B97" s="13" t="s">
        <v>191</v>
      </c>
      <c r="C97" s="7" t="s">
        <v>148</v>
      </c>
      <c r="D97" s="14">
        <v>0</v>
      </c>
      <c r="E97" s="14">
        <v>0</v>
      </c>
      <c r="F97" s="36">
        <v>0</v>
      </c>
    </row>
    <row r="98" spans="1:6" x14ac:dyDescent="0.25">
      <c r="A98" s="13" t="s">
        <v>83</v>
      </c>
      <c r="B98" s="13" t="s">
        <v>191</v>
      </c>
      <c r="C98" s="7" t="s">
        <v>84</v>
      </c>
      <c r="D98" s="14">
        <v>5040000</v>
      </c>
      <c r="E98" s="14">
        <v>8901750</v>
      </c>
      <c r="F98" s="36">
        <v>980000</v>
      </c>
    </row>
    <row r="99" spans="1:6" x14ac:dyDescent="0.25">
      <c r="A99" s="13">
        <v>5311</v>
      </c>
      <c r="B99" s="13" t="s">
        <v>191</v>
      </c>
      <c r="C99" s="7" t="s">
        <v>93</v>
      </c>
      <c r="D99" s="14">
        <v>0</v>
      </c>
      <c r="E99" s="14">
        <v>445000</v>
      </c>
      <c r="F99" s="36">
        <v>0</v>
      </c>
    </row>
    <row r="100" spans="1:6" x14ac:dyDescent="0.25">
      <c r="A100" s="13" t="s">
        <v>94</v>
      </c>
      <c r="B100" s="13" t="s">
        <v>191</v>
      </c>
      <c r="C100" s="7" t="s">
        <v>203</v>
      </c>
      <c r="D100" s="14">
        <v>0</v>
      </c>
      <c r="E100" s="14">
        <v>1496000</v>
      </c>
      <c r="F100" s="36">
        <v>0</v>
      </c>
    </row>
    <row r="101" spans="1:6" x14ac:dyDescent="0.25">
      <c r="A101" s="13" t="s">
        <v>95</v>
      </c>
      <c r="B101" s="13" t="s">
        <v>191</v>
      </c>
      <c r="C101" s="7" t="s">
        <v>96</v>
      </c>
      <c r="D101" s="14">
        <v>0</v>
      </c>
      <c r="E101" s="14">
        <v>1630000</v>
      </c>
      <c r="F101" s="36">
        <v>0</v>
      </c>
    </row>
    <row r="102" spans="1:6" x14ac:dyDescent="0.25">
      <c r="A102" s="37" t="s">
        <v>192</v>
      </c>
      <c r="B102" s="38"/>
      <c r="C102" s="39"/>
      <c r="D102" s="40">
        <f>SUM(D86:D101)</f>
        <v>32345500</v>
      </c>
      <c r="E102" s="40">
        <f>SUM(E86:E101)</f>
        <v>89325790.789999992</v>
      </c>
      <c r="F102" s="40">
        <f>SUM(F86:F101)</f>
        <v>31771585</v>
      </c>
    </row>
    <row r="103" spans="1:6" ht="16.5" customHeight="1" x14ac:dyDescent="0.25">
      <c r="A103" s="18"/>
      <c r="B103" s="18"/>
      <c r="C103" s="19"/>
      <c r="D103" s="20"/>
      <c r="E103" s="20"/>
      <c r="F103" s="20"/>
    </row>
    <row r="104" spans="1:6" ht="16.5" customHeight="1" x14ac:dyDescent="0.25">
      <c r="A104" s="18"/>
      <c r="B104" s="18"/>
      <c r="C104" s="19"/>
      <c r="D104" s="20"/>
      <c r="E104" s="20"/>
      <c r="F104" s="20"/>
    </row>
    <row r="105" spans="1:6" ht="16.5" customHeight="1" x14ac:dyDescent="0.25">
      <c r="A105" s="27" t="s">
        <v>193</v>
      </c>
      <c r="B105" s="28"/>
      <c r="C105" s="29"/>
      <c r="D105" s="30">
        <f>D81+D102</f>
        <v>155716164</v>
      </c>
      <c r="E105" s="30">
        <f>E81+E102</f>
        <v>226966020.41</v>
      </c>
      <c r="F105" s="30">
        <f>F81+F102</f>
        <v>189752131</v>
      </c>
    </row>
    <row r="106" spans="1:6" ht="16.5" customHeight="1" x14ac:dyDescent="0.25">
      <c r="A106" s="18"/>
      <c r="B106" s="18"/>
      <c r="C106" s="19"/>
      <c r="D106" s="20"/>
      <c r="E106" s="20"/>
      <c r="F106" s="20"/>
    </row>
    <row r="107" spans="1:6" ht="16.5" customHeight="1" x14ac:dyDescent="0.25">
      <c r="A107" s="21"/>
      <c r="B107" s="22"/>
      <c r="C107" s="23"/>
      <c r="D107" s="24"/>
      <c r="E107" s="24"/>
      <c r="F107" s="24"/>
    </row>
    <row r="108" spans="1:6" ht="16.5" customHeight="1" x14ac:dyDescent="0.25"/>
    <row r="109" spans="1:6" ht="16.5" customHeight="1" x14ac:dyDescent="0.25"/>
    <row r="110" spans="1:6" ht="16.5" customHeight="1" x14ac:dyDescent="0.25"/>
    <row r="111" spans="1:6" ht="16.5" customHeight="1" x14ac:dyDescent="0.25"/>
    <row r="112" spans="1:6" ht="16.5" customHeight="1" x14ac:dyDescent="0.25"/>
    <row r="113" ht="16.5" customHeight="1" x14ac:dyDescent="0.25"/>
    <row r="116" ht="16.5" customHeight="1" x14ac:dyDescent="0.25"/>
    <row r="117" ht="16.5" customHeight="1" x14ac:dyDescent="0.25"/>
    <row r="118" ht="16.5" customHeight="1" x14ac:dyDescent="0.25"/>
  </sheetData>
  <mergeCells count="1">
    <mergeCell ref="A1:F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C19" sqref="C19"/>
    </sheetView>
  </sheetViews>
  <sheetFormatPr defaultRowHeight="15" x14ac:dyDescent="0.25"/>
  <cols>
    <col min="1" max="2" width="5.7109375" style="1" customWidth="1"/>
    <col min="3" max="3" width="82.85546875" style="1" customWidth="1"/>
    <col min="4" max="6" width="12.85546875" style="1" customWidth="1"/>
    <col min="7" max="256" width="9.140625" style="1"/>
    <col min="257" max="258" width="5.7109375" style="1" customWidth="1"/>
    <col min="259" max="259" width="29.28515625" style="1" customWidth="1"/>
    <col min="260" max="262" width="12.7109375" style="1" customWidth="1"/>
    <col min="263" max="512" width="9.140625" style="1"/>
    <col min="513" max="514" width="5.7109375" style="1" customWidth="1"/>
    <col min="515" max="515" width="29.28515625" style="1" customWidth="1"/>
    <col min="516" max="518" width="12.7109375" style="1" customWidth="1"/>
    <col min="519" max="768" width="9.140625" style="1"/>
    <col min="769" max="770" width="5.7109375" style="1" customWidth="1"/>
    <col min="771" max="771" width="29.28515625" style="1" customWidth="1"/>
    <col min="772" max="774" width="12.7109375" style="1" customWidth="1"/>
    <col min="775" max="1024" width="9.140625" style="1"/>
    <col min="1025" max="1026" width="5.7109375" style="1" customWidth="1"/>
    <col min="1027" max="1027" width="29.28515625" style="1" customWidth="1"/>
    <col min="1028" max="1030" width="12.7109375" style="1" customWidth="1"/>
    <col min="1031" max="1280" width="9.140625" style="1"/>
    <col min="1281" max="1282" width="5.7109375" style="1" customWidth="1"/>
    <col min="1283" max="1283" width="29.28515625" style="1" customWidth="1"/>
    <col min="1284" max="1286" width="12.7109375" style="1" customWidth="1"/>
    <col min="1287" max="1536" width="9.140625" style="1"/>
    <col min="1537" max="1538" width="5.7109375" style="1" customWidth="1"/>
    <col min="1539" max="1539" width="29.28515625" style="1" customWidth="1"/>
    <col min="1540" max="1542" width="12.7109375" style="1" customWidth="1"/>
    <col min="1543" max="1792" width="9.140625" style="1"/>
    <col min="1793" max="1794" width="5.7109375" style="1" customWidth="1"/>
    <col min="1795" max="1795" width="29.28515625" style="1" customWidth="1"/>
    <col min="1796" max="1798" width="12.7109375" style="1" customWidth="1"/>
    <col min="1799" max="2048" width="9.140625" style="1"/>
    <col min="2049" max="2050" width="5.7109375" style="1" customWidth="1"/>
    <col min="2051" max="2051" width="29.28515625" style="1" customWidth="1"/>
    <col min="2052" max="2054" width="12.7109375" style="1" customWidth="1"/>
    <col min="2055" max="2304" width="9.140625" style="1"/>
    <col min="2305" max="2306" width="5.7109375" style="1" customWidth="1"/>
    <col min="2307" max="2307" width="29.28515625" style="1" customWidth="1"/>
    <col min="2308" max="2310" width="12.7109375" style="1" customWidth="1"/>
    <col min="2311" max="2560" width="9.140625" style="1"/>
    <col min="2561" max="2562" width="5.7109375" style="1" customWidth="1"/>
    <col min="2563" max="2563" width="29.28515625" style="1" customWidth="1"/>
    <col min="2564" max="2566" width="12.7109375" style="1" customWidth="1"/>
    <col min="2567" max="2816" width="9.140625" style="1"/>
    <col min="2817" max="2818" width="5.7109375" style="1" customWidth="1"/>
    <col min="2819" max="2819" width="29.28515625" style="1" customWidth="1"/>
    <col min="2820" max="2822" width="12.7109375" style="1" customWidth="1"/>
    <col min="2823" max="3072" width="9.140625" style="1"/>
    <col min="3073" max="3074" width="5.7109375" style="1" customWidth="1"/>
    <col min="3075" max="3075" width="29.28515625" style="1" customWidth="1"/>
    <col min="3076" max="3078" width="12.7109375" style="1" customWidth="1"/>
    <col min="3079" max="3328" width="9.140625" style="1"/>
    <col min="3329" max="3330" width="5.7109375" style="1" customWidth="1"/>
    <col min="3331" max="3331" width="29.28515625" style="1" customWidth="1"/>
    <col min="3332" max="3334" width="12.7109375" style="1" customWidth="1"/>
    <col min="3335" max="3584" width="9.140625" style="1"/>
    <col min="3585" max="3586" width="5.7109375" style="1" customWidth="1"/>
    <col min="3587" max="3587" width="29.28515625" style="1" customWidth="1"/>
    <col min="3588" max="3590" width="12.7109375" style="1" customWidth="1"/>
    <col min="3591" max="3840" width="9.140625" style="1"/>
    <col min="3841" max="3842" width="5.7109375" style="1" customWidth="1"/>
    <col min="3843" max="3843" width="29.28515625" style="1" customWidth="1"/>
    <col min="3844" max="3846" width="12.7109375" style="1" customWidth="1"/>
    <col min="3847" max="4096" width="9.140625" style="1"/>
    <col min="4097" max="4098" width="5.7109375" style="1" customWidth="1"/>
    <col min="4099" max="4099" width="29.28515625" style="1" customWidth="1"/>
    <col min="4100" max="4102" width="12.7109375" style="1" customWidth="1"/>
    <col min="4103" max="4352" width="9.140625" style="1"/>
    <col min="4353" max="4354" width="5.7109375" style="1" customWidth="1"/>
    <col min="4355" max="4355" width="29.28515625" style="1" customWidth="1"/>
    <col min="4356" max="4358" width="12.7109375" style="1" customWidth="1"/>
    <col min="4359" max="4608" width="9.140625" style="1"/>
    <col min="4609" max="4610" width="5.7109375" style="1" customWidth="1"/>
    <col min="4611" max="4611" width="29.28515625" style="1" customWidth="1"/>
    <col min="4612" max="4614" width="12.7109375" style="1" customWidth="1"/>
    <col min="4615" max="4864" width="9.140625" style="1"/>
    <col min="4865" max="4866" width="5.7109375" style="1" customWidth="1"/>
    <col min="4867" max="4867" width="29.28515625" style="1" customWidth="1"/>
    <col min="4868" max="4870" width="12.7109375" style="1" customWidth="1"/>
    <col min="4871" max="5120" width="9.140625" style="1"/>
    <col min="5121" max="5122" width="5.7109375" style="1" customWidth="1"/>
    <col min="5123" max="5123" width="29.28515625" style="1" customWidth="1"/>
    <col min="5124" max="5126" width="12.7109375" style="1" customWidth="1"/>
    <col min="5127" max="5376" width="9.140625" style="1"/>
    <col min="5377" max="5378" width="5.7109375" style="1" customWidth="1"/>
    <col min="5379" max="5379" width="29.28515625" style="1" customWidth="1"/>
    <col min="5380" max="5382" width="12.7109375" style="1" customWidth="1"/>
    <col min="5383" max="5632" width="9.140625" style="1"/>
    <col min="5633" max="5634" width="5.7109375" style="1" customWidth="1"/>
    <col min="5635" max="5635" width="29.28515625" style="1" customWidth="1"/>
    <col min="5636" max="5638" width="12.7109375" style="1" customWidth="1"/>
    <col min="5639" max="5888" width="9.140625" style="1"/>
    <col min="5889" max="5890" width="5.7109375" style="1" customWidth="1"/>
    <col min="5891" max="5891" width="29.28515625" style="1" customWidth="1"/>
    <col min="5892" max="5894" width="12.7109375" style="1" customWidth="1"/>
    <col min="5895" max="6144" width="9.140625" style="1"/>
    <col min="6145" max="6146" width="5.7109375" style="1" customWidth="1"/>
    <col min="6147" max="6147" width="29.28515625" style="1" customWidth="1"/>
    <col min="6148" max="6150" width="12.7109375" style="1" customWidth="1"/>
    <col min="6151" max="6400" width="9.140625" style="1"/>
    <col min="6401" max="6402" width="5.7109375" style="1" customWidth="1"/>
    <col min="6403" max="6403" width="29.28515625" style="1" customWidth="1"/>
    <col min="6404" max="6406" width="12.7109375" style="1" customWidth="1"/>
    <col min="6407" max="6656" width="9.140625" style="1"/>
    <col min="6657" max="6658" width="5.7109375" style="1" customWidth="1"/>
    <col min="6659" max="6659" width="29.28515625" style="1" customWidth="1"/>
    <col min="6660" max="6662" width="12.7109375" style="1" customWidth="1"/>
    <col min="6663" max="6912" width="9.140625" style="1"/>
    <col min="6913" max="6914" width="5.7109375" style="1" customWidth="1"/>
    <col min="6915" max="6915" width="29.28515625" style="1" customWidth="1"/>
    <col min="6916" max="6918" width="12.7109375" style="1" customWidth="1"/>
    <col min="6919" max="7168" width="9.140625" style="1"/>
    <col min="7169" max="7170" width="5.7109375" style="1" customWidth="1"/>
    <col min="7171" max="7171" width="29.28515625" style="1" customWidth="1"/>
    <col min="7172" max="7174" width="12.7109375" style="1" customWidth="1"/>
    <col min="7175" max="7424" width="9.140625" style="1"/>
    <col min="7425" max="7426" width="5.7109375" style="1" customWidth="1"/>
    <col min="7427" max="7427" width="29.28515625" style="1" customWidth="1"/>
    <col min="7428" max="7430" width="12.7109375" style="1" customWidth="1"/>
    <col min="7431" max="7680" width="9.140625" style="1"/>
    <col min="7681" max="7682" width="5.7109375" style="1" customWidth="1"/>
    <col min="7683" max="7683" width="29.28515625" style="1" customWidth="1"/>
    <col min="7684" max="7686" width="12.7109375" style="1" customWidth="1"/>
    <col min="7687" max="7936" width="9.140625" style="1"/>
    <col min="7937" max="7938" width="5.7109375" style="1" customWidth="1"/>
    <col min="7939" max="7939" width="29.28515625" style="1" customWidth="1"/>
    <col min="7940" max="7942" width="12.7109375" style="1" customWidth="1"/>
    <col min="7943" max="8192" width="9.140625" style="1"/>
    <col min="8193" max="8194" width="5.7109375" style="1" customWidth="1"/>
    <col min="8195" max="8195" width="29.28515625" style="1" customWidth="1"/>
    <col min="8196" max="8198" width="12.7109375" style="1" customWidth="1"/>
    <col min="8199" max="8448" width="9.140625" style="1"/>
    <col min="8449" max="8450" width="5.7109375" style="1" customWidth="1"/>
    <col min="8451" max="8451" width="29.28515625" style="1" customWidth="1"/>
    <col min="8452" max="8454" width="12.7109375" style="1" customWidth="1"/>
    <col min="8455" max="8704" width="9.140625" style="1"/>
    <col min="8705" max="8706" width="5.7109375" style="1" customWidth="1"/>
    <col min="8707" max="8707" width="29.28515625" style="1" customWidth="1"/>
    <col min="8708" max="8710" width="12.7109375" style="1" customWidth="1"/>
    <col min="8711" max="8960" width="9.140625" style="1"/>
    <col min="8961" max="8962" width="5.7109375" style="1" customWidth="1"/>
    <col min="8963" max="8963" width="29.28515625" style="1" customWidth="1"/>
    <col min="8964" max="8966" width="12.7109375" style="1" customWidth="1"/>
    <col min="8967" max="9216" width="9.140625" style="1"/>
    <col min="9217" max="9218" width="5.7109375" style="1" customWidth="1"/>
    <col min="9219" max="9219" width="29.28515625" style="1" customWidth="1"/>
    <col min="9220" max="9222" width="12.7109375" style="1" customWidth="1"/>
    <col min="9223" max="9472" width="9.140625" style="1"/>
    <col min="9473" max="9474" width="5.7109375" style="1" customWidth="1"/>
    <col min="9475" max="9475" width="29.28515625" style="1" customWidth="1"/>
    <col min="9476" max="9478" width="12.7109375" style="1" customWidth="1"/>
    <col min="9479" max="9728" width="9.140625" style="1"/>
    <col min="9729" max="9730" width="5.7109375" style="1" customWidth="1"/>
    <col min="9731" max="9731" width="29.28515625" style="1" customWidth="1"/>
    <col min="9732" max="9734" width="12.7109375" style="1" customWidth="1"/>
    <col min="9735" max="9984" width="9.140625" style="1"/>
    <col min="9985" max="9986" width="5.7109375" style="1" customWidth="1"/>
    <col min="9987" max="9987" width="29.28515625" style="1" customWidth="1"/>
    <col min="9988" max="9990" width="12.7109375" style="1" customWidth="1"/>
    <col min="9991" max="10240" width="9.140625" style="1"/>
    <col min="10241" max="10242" width="5.7109375" style="1" customWidth="1"/>
    <col min="10243" max="10243" width="29.28515625" style="1" customWidth="1"/>
    <col min="10244" max="10246" width="12.7109375" style="1" customWidth="1"/>
    <col min="10247" max="10496" width="9.140625" style="1"/>
    <col min="10497" max="10498" width="5.7109375" style="1" customWidth="1"/>
    <col min="10499" max="10499" width="29.28515625" style="1" customWidth="1"/>
    <col min="10500" max="10502" width="12.7109375" style="1" customWidth="1"/>
    <col min="10503" max="10752" width="9.140625" style="1"/>
    <col min="10753" max="10754" width="5.7109375" style="1" customWidth="1"/>
    <col min="10755" max="10755" width="29.28515625" style="1" customWidth="1"/>
    <col min="10756" max="10758" width="12.7109375" style="1" customWidth="1"/>
    <col min="10759" max="11008" width="9.140625" style="1"/>
    <col min="11009" max="11010" width="5.7109375" style="1" customWidth="1"/>
    <col min="11011" max="11011" width="29.28515625" style="1" customWidth="1"/>
    <col min="11012" max="11014" width="12.7109375" style="1" customWidth="1"/>
    <col min="11015" max="11264" width="9.140625" style="1"/>
    <col min="11265" max="11266" width="5.7109375" style="1" customWidth="1"/>
    <col min="11267" max="11267" width="29.28515625" style="1" customWidth="1"/>
    <col min="11268" max="11270" width="12.7109375" style="1" customWidth="1"/>
    <col min="11271" max="11520" width="9.140625" style="1"/>
    <col min="11521" max="11522" width="5.7109375" style="1" customWidth="1"/>
    <col min="11523" max="11523" width="29.28515625" style="1" customWidth="1"/>
    <col min="11524" max="11526" width="12.7109375" style="1" customWidth="1"/>
    <col min="11527" max="11776" width="9.140625" style="1"/>
    <col min="11777" max="11778" width="5.7109375" style="1" customWidth="1"/>
    <col min="11779" max="11779" width="29.28515625" style="1" customWidth="1"/>
    <col min="11780" max="11782" width="12.7109375" style="1" customWidth="1"/>
    <col min="11783" max="12032" width="9.140625" style="1"/>
    <col min="12033" max="12034" width="5.7109375" style="1" customWidth="1"/>
    <col min="12035" max="12035" width="29.28515625" style="1" customWidth="1"/>
    <col min="12036" max="12038" width="12.7109375" style="1" customWidth="1"/>
    <col min="12039" max="12288" width="9.140625" style="1"/>
    <col min="12289" max="12290" width="5.7109375" style="1" customWidth="1"/>
    <col min="12291" max="12291" width="29.28515625" style="1" customWidth="1"/>
    <col min="12292" max="12294" width="12.7109375" style="1" customWidth="1"/>
    <col min="12295" max="12544" width="9.140625" style="1"/>
    <col min="12545" max="12546" width="5.7109375" style="1" customWidth="1"/>
    <col min="12547" max="12547" width="29.28515625" style="1" customWidth="1"/>
    <col min="12548" max="12550" width="12.7109375" style="1" customWidth="1"/>
    <col min="12551" max="12800" width="9.140625" style="1"/>
    <col min="12801" max="12802" width="5.7109375" style="1" customWidth="1"/>
    <col min="12803" max="12803" width="29.28515625" style="1" customWidth="1"/>
    <col min="12804" max="12806" width="12.7109375" style="1" customWidth="1"/>
    <col min="12807" max="13056" width="9.140625" style="1"/>
    <col min="13057" max="13058" width="5.7109375" style="1" customWidth="1"/>
    <col min="13059" max="13059" width="29.28515625" style="1" customWidth="1"/>
    <col min="13060" max="13062" width="12.7109375" style="1" customWidth="1"/>
    <col min="13063" max="13312" width="9.140625" style="1"/>
    <col min="13313" max="13314" width="5.7109375" style="1" customWidth="1"/>
    <col min="13315" max="13315" width="29.28515625" style="1" customWidth="1"/>
    <col min="13316" max="13318" width="12.7109375" style="1" customWidth="1"/>
    <col min="13319" max="13568" width="9.140625" style="1"/>
    <col min="13569" max="13570" width="5.7109375" style="1" customWidth="1"/>
    <col min="13571" max="13571" width="29.28515625" style="1" customWidth="1"/>
    <col min="13572" max="13574" width="12.7109375" style="1" customWidth="1"/>
    <col min="13575" max="13824" width="9.140625" style="1"/>
    <col min="13825" max="13826" width="5.7109375" style="1" customWidth="1"/>
    <col min="13827" max="13827" width="29.28515625" style="1" customWidth="1"/>
    <col min="13828" max="13830" width="12.7109375" style="1" customWidth="1"/>
    <col min="13831" max="14080" width="9.140625" style="1"/>
    <col min="14081" max="14082" width="5.7109375" style="1" customWidth="1"/>
    <col min="14083" max="14083" width="29.28515625" style="1" customWidth="1"/>
    <col min="14084" max="14086" width="12.7109375" style="1" customWidth="1"/>
    <col min="14087" max="14336" width="9.140625" style="1"/>
    <col min="14337" max="14338" width="5.7109375" style="1" customWidth="1"/>
    <col min="14339" max="14339" width="29.28515625" style="1" customWidth="1"/>
    <col min="14340" max="14342" width="12.7109375" style="1" customWidth="1"/>
    <col min="14343" max="14592" width="9.140625" style="1"/>
    <col min="14593" max="14594" width="5.7109375" style="1" customWidth="1"/>
    <col min="14595" max="14595" width="29.28515625" style="1" customWidth="1"/>
    <col min="14596" max="14598" width="12.7109375" style="1" customWidth="1"/>
    <col min="14599" max="14848" width="9.140625" style="1"/>
    <col min="14849" max="14850" width="5.7109375" style="1" customWidth="1"/>
    <col min="14851" max="14851" width="29.28515625" style="1" customWidth="1"/>
    <col min="14852" max="14854" width="12.7109375" style="1" customWidth="1"/>
    <col min="14855" max="15104" width="9.140625" style="1"/>
    <col min="15105" max="15106" width="5.7109375" style="1" customWidth="1"/>
    <col min="15107" max="15107" width="29.28515625" style="1" customWidth="1"/>
    <col min="15108" max="15110" width="12.7109375" style="1" customWidth="1"/>
    <col min="15111" max="15360" width="9.140625" style="1"/>
    <col min="15361" max="15362" width="5.7109375" style="1" customWidth="1"/>
    <col min="15363" max="15363" width="29.28515625" style="1" customWidth="1"/>
    <col min="15364" max="15366" width="12.7109375" style="1" customWidth="1"/>
    <col min="15367" max="15616" width="9.140625" style="1"/>
    <col min="15617" max="15618" width="5.7109375" style="1" customWidth="1"/>
    <col min="15619" max="15619" width="29.28515625" style="1" customWidth="1"/>
    <col min="15620" max="15622" width="12.7109375" style="1" customWidth="1"/>
    <col min="15623" max="15872" width="9.140625" style="1"/>
    <col min="15873" max="15874" width="5.7109375" style="1" customWidth="1"/>
    <col min="15875" max="15875" width="29.28515625" style="1" customWidth="1"/>
    <col min="15876" max="15878" width="12.7109375" style="1" customWidth="1"/>
    <col min="15879" max="16128" width="9.140625" style="1"/>
    <col min="16129" max="16130" width="5.7109375" style="1" customWidth="1"/>
    <col min="16131" max="16131" width="29.28515625" style="1" customWidth="1"/>
    <col min="16132" max="16134" width="12.7109375" style="1" customWidth="1"/>
    <col min="16135" max="16384" width="9.140625" style="1"/>
  </cols>
  <sheetData>
    <row r="1" spans="1:6" ht="30" customHeight="1" x14ac:dyDescent="0.25">
      <c r="A1" s="45" t="s">
        <v>225</v>
      </c>
      <c r="B1" s="45"/>
      <c r="C1" s="45"/>
      <c r="D1" s="45"/>
      <c r="E1" s="45"/>
      <c r="F1" s="45"/>
    </row>
    <row r="2" spans="1:6" x14ac:dyDescent="0.25">
      <c r="A2" s="21"/>
      <c r="B2" s="22"/>
      <c r="C2" s="23"/>
      <c r="D2" s="24"/>
      <c r="E2" s="24"/>
      <c r="F2" s="24"/>
    </row>
    <row r="3" spans="1:6" x14ac:dyDescent="0.25">
      <c r="A3" s="21"/>
      <c r="B3" s="22"/>
      <c r="C3" s="23"/>
      <c r="D3" s="24"/>
      <c r="E3" s="24"/>
      <c r="F3" s="24"/>
    </row>
    <row r="4" spans="1:6" x14ac:dyDescent="0.25">
      <c r="A4" s="9" t="s">
        <v>10</v>
      </c>
      <c r="B4" s="18"/>
      <c r="C4" s="19"/>
      <c r="D4" s="20"/>
      <c r="E4" s="20"/>
      <c r="F4" s="20"/>
    </row>
    <row r="5" spans="1:6" ht="22.5" x14ac:dyDescent="0.25">
      <c r="A5" s="34" t="s">
        <v>1</v>
      </c>
      <c r="B5" s="34" t="s">
        <v>2</v>
      </c>
      <c r="C5" s="34" t="s">
        <v>17</v>
      </c>
      <c r="D5" s="34" t="s">
        <v>6</v>
      </c>
      <c r="E5" s="34" t="s">
        <v>21</v>
      </c>
      <c r="F5" s="34" t="s">
        <v>9</v>
      </c>
    </row>
    <row r="6" spans="1:6" x14ac:dyDescent="0.25">
      <c r="A6" s="6"/>
      <c r="B6" s="6">
        <v>8113</v>
      </c>
      <c r="C6" s="7" t="s">
        <v>218</v>
      </c>
      <c r="D6" s="8">
        <v>16000000</v>
      </c>
      <c r="E6" s="8">
        <v>16000000</v>
      </c>
      <c r="F6" s="36">
        <v>16000000</v>
      </c>
    </row>
    <row r="7" spans="1:6" ht="22.5" x14ac:dyDescent="0.25">
      <c r="A7" s="6"/>
      <c r="B7" s="6">
        <v>8115</v>
      </c>
      <c r="C7" s="7" t="s">
        <v>217</v>
      </c>
      <c r="D7" s="8">
        <v>-16093284.65</v>
      </c>
      <c r="E7" s="8">
        <v>3856702.41</v>
      </c>
      <c r="F7" s="36">
        <v>-1022353</v>
      </c>
    </row>
    <row r="8" spans="1:6" x14ac:dyDescent="0.25">
      <c r="A8" s="37" t="s">
        <v>195</v>
      </c>
      <c r="B8" s="38"/>
      <c r="C8" s="39"/>
      <c r="D8" s="40">
        <f>SUM(D6:D7)</f>
        <v>-93284.650000000373</v>
      </c>
      <c r="E8" s="40">
        <f>SUM(E6:E7)</f>
        <v>19856702.41</v>
      </c>
      <c r="F8" s="40">
        <f>SUM(F6:F7)</f>
        <v>14977647</v>
      </c>
    </row>
    <row r="9" spans="1:6" x14ac:dyDescent="0.25">
      <c r="A9" s="22"/>
      <c r="B9" s="22"/>
      <c r="C9" s="23"/>
      <c r="D9" s="24"/>
      <c r="E9" s="24"/>
      <c r="F9" s="24"/>
    </row>
    <row r="10" spans="1:6" x14ac:dyDescent="0.25">
      <c r="A10" s="22"/>
      <c r="B10" s="22"/>
      <c r="C10" s="23"/>
      <c r="D10" s="24"/>
      <c r="E10" s="24"/>
      <c r="F10" s="24"/>
    </row>
    <row r="11" spans="1:6" x14ac:dyDescent="0.25">
      <c r="A11" s="27" t="s">
        <v>194</v>
      </c>
      <c r="B11" s="28"/>
      <c r="C11" s="29"/>
      <c r="D11" s="30"/>
      <c r="E11" s="30"/>
      <c r="F11" s="30">
        <f>PŘÍJMY!F72-VÝDAJE!F105</f>
        <v>-14977647</v>
      </c>
    </row>
    <row r="12" spans="1:6" x14ac:dyDescent="0.25">
      <c r="A12" s="22"/>
      <c r="B12" s="22"/>
      <c r="C12" s="23"/>
      <c r="D12" s="24"/>
      <c r="E12" s="24"/>
      <c r="F12" s="24"/>
    </row>
    <row r="13" spans="1:6" x14ac:dyDescent="0.25">
      <c r="A13" s="22"/>
      <c r="B13" s="22"/>
      <c r="C13" s="23"/>
      <c r="D13" s="24"/>
      <c r="E13" s="24"/>
      <c r="F13" s="24"/>
    </row>
    <row r="14" spans="1:6" x14ac:dyDescent="0.25">
      <c r="A14" s="26" t="s">
        <v>196</v>
      </c>
      <c r="B14" s="22"/>
      <c r="C14" s="23"/>
      <c r="D14" s="24"/>
      <c r="E14" s="24"/>
      <c r="F14" s="24"/>
    </row>
    <row r="29" spans="1:1" x14ac:dyDescent="0.25">
      <c r="A29" s="43" t="s">
        <v>199</v>
      </c>
    </row>
    <row r="30" spans="1:1" x14ac:dyDescent="0.25">
      <c r="A30" s="44" t="s">
        <v>198</v>
      </c>
    </row>
    <row r="31" spans="1:1" x14ac:dyDescent="0.25">
      <c r="A31" s="44" t="s">
        <v>197</v>
      </c>
    </row>
  </sheetData>
  <mergeCells count="1">
    <mergeCell ref="A1:F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PŘÍJMY</vt:lpstr>
      <vt:lpstr>VÝDAJE</vt:lpstr>
      <vt:lpstr>FINANCOVÁNÍ</vt:lpstr>
      <vt:lpstr>FINANCOVÁNÍ!Oblast_tisku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Bohušová Gabriela Ing.</dc:creator>
  <cp:lastModifiedBy>Kurimská Iveta</cp:lastModifiedBy>
  <cp:lastPrinted>2021-11-22T07:22:42Z</cp:lastPrinted>
  <dcterms:created xsi:type="dcterms:W3CDTF">2020-10-08T11:22:08Z</dcterms:created>
  <dcterms:modified xsi:type="dcterms:W3CDTF">2021-11-24T08:51:39Z</dcterms:modified>
</cp:coreProperties>
</file>