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users\Home\gbohusova\Documents\++SPRÁVCE ROZPOČTU\2020\"/>
    </mc:Choice>
  </mc:AlternateContent>
  <bookViews>
    <workbookView xWindow="0" yWindow="0" windowWidth="28800" windowHeight="12435"/>
  </bookViews>
  <sheets>
    <sheet name="Úvodní list" sheetId="17" r:id="rId1"/>
    <sheet name="Příjmy" sheetId="1" r:id="rId2"/>
    <sheet name="Výdaje" sheetId="2" r:id="rId3"/>
    <sheet name="Financování" sheetId="16" r:id="rId4"/>
  </sheets>
  <definedNames>
    <definedName name="_xlnm._FilterDatabase" localSheetId="2" hidden="1">Výdaje!$A$4:$F$4</definedName>
  </definedNames>
  <calcPr calcId="162913"/>
</workbook>
</file>

<file path=xl/calcChain.xml><?xml version="1.0" encoding="utf-8"?>
<calcChain xmlns="http://schemas.openxmlformats.org/spreadsheetml/2006/main">
  <c r="D74" i="2" l="1"/>
  <c r="D95" i="2"/>
  <c r="F95" i="2"/>
  <c r="E95" i="2"/>
  <c r="F74" i="2"/>
  <c r="E74" i="2"/>
  <c r="D7" i="16" l="1"/>
  <c r="D76" i="1" l="1"/>
  <c r="E76" i="1"/>
  <c r="F76" i="1"/>
  <c r="F65" i="1"/>
  <c r="E65" i="1"/>
  <c r="D65" i="1"/>
  <c r="E98" i="2" l="1"/>
  <c r="F98" i="2"/>
  <c r="D98" i="2"/>
  <c r="D5" i="1" l="1"/>
  <c r="E24" i="1" l="1"/>
  <c r="F24" i="1"/>
  <c r="F59" i="1" l="1"/>
  <c r="E59" i="1"/>
  <c r="E79" i="1" l="1"/>
  <c r="F79" i="1"/>
  <c r="D59" i="1" l="1"/>
  <c r="D24" i="1"/>
  <c r="D79" i="1" l="1"/>
</calcChain>
</file>

<file path=xl/sharedStrings.xml><?xml version="1.0" encoding="utf-8"?>
<sst xmlns="http://schemas.openxmlformats.org/spreadsheetml/2006/main" count="340" uniqueCount="168">
  <si>
    <t>ODPA</t>
  </si>
  <si>
    <t>POL</t>
  </si>
  <si>
    <t>Popis</t>
  </si>
  <si>
    <t>6330</t>
  </si>
  <si>
    <t/>
  </si>
  <si>
    <t>4112</t>
  </si>
  <si>
    <t>4121</t>
  </si>
  <si>
    <t>3399</t>
  </si>
  <si>
    <t>1122</t>
  </si>
  <si>
    <t>1111</t>
  </si>
  <si>
    <t>1112</t>
  </si>
  <si>
    <t>1113</t>
  </si>
  <si>
    <t>1121</t>
  </si>
  <si>
    <t>1211</t>
  </si>
  <si>
    <t>1334</t>
  </si>
  <si>
    <t>1335</t>
  </si>
  <si>
    <t>1340</t>
  </si>
  <si>
    <t>1341</t>
  </si>
  <si>
    <t>1342</t>
  </si>
  <si>
    <t>1343</t>
  </si>
  <si>
    <t>1353</t>
  </si>
  <si>
    <t>1356</t>
  </si>
  <si>
    <t>1361</t>
  </si>
  <si>
    <t>1381</t>
  </si>
  <si>
    <t>1511</t>
  </si>
  <si>
    <t>2144</t>
  </si>
  <si>
    <t>2219</t>
  </si>
  <si>
    <t>2299</t>
  </si>
  <si>
    <t>2310</t>
  </si>
  <si>
    <t>3314</t>
  </si>
  <si>
    <t>3319</t>
  </si>
  <si>
    <t>3349</t>
  </si>
  <si>
    <t>3412</t>
  </si>
  <si>
    <t>3612</t>
  </si>
  <si>
    <t>3639</t>
  </si>
  <si>
    <t>3723</t>
  </si>
  <si>
    <t>3769</t>
  </si>
  <si>
    <t>4351</t>
  </si>
  <si>
    <t>4356</t>
  </si>
  <si>
    <t>Veřejné osvětlení</t>
  </si>
  <si>
    <t>Celkem</t>
  </si>
  <si>
    <t>Odvody za odnětí pozemků plnění funkcí lesa</t>
  </si>
  <si>
    <t>Nedaňové příjmy</t>
  </si>
  <si>
    <t>Kapitálové příjmy</t>
  </si>
  <si>
    <t>Dotační příjmy</t>
  </si>
  <si>
    <t>CELKEM</t>
  </si>
  <si>
    <t>Příjmy (v Kč)</t>
  </si>
  <si>
    <t xml:space="preserve">Text                          </t>
  </si>
  <si>
    <t>revolvingový úvěr</t>
  </si>
  <si>
    <t>účet sociálního fondu - rezerva</t>
  </si>
  <si>
    <t>PŘÍJMY celkem</t>
  </si>
  <si>
    <t>Návrh 2020</t>
  </si>
  <si>
    <t>návrh rozpočtu 2020</t>
  </si>
  <si>
    <t>Dílčí daň z technických her</t>
  </si>
  <si>
    <t>Daňové příjmy</t>
  </si>
  <si>
    <t>zůstatek hospodaření let minulých</t>
  </si>
  <si>
    <t>SR 2019</t>
  </si>
  <si>
    <t>předpokl. skut. 2019</t>
  </si>
  <si>
    <t>Daň z příjmů fyzických osob placená plátci</t>
  </si>
  <si>
    <t>Daň z příjmů fyzických osob placená poplatníky</t>
  </si>
  <si>
    <t>Daň z příjmů fyzických osob vybíraná srážkou</t>
  </si>
  <si>
    <t>Daň z příjmů právnických osob</t>
  </si>
  <si>
    <t>Daň z příjmů právnických osob za obce</t>
  </si>
  <si>
    <t>Daň z přidané hodnoty</t>
  </si>
  <si>
    <t>Odvody za odnětí půdy ze zemědělského půdního fondu</t>
  </si>
  <si>
    <t>Poplatek za provoz systému shromažďování, svěru, přepravy, třídění, využívání a odstraňování komunálních odpadů</t>
  </si>
  <si>
    <t>Poplatek ze psů</t>
  </si>
  <si>
    <t>Poplatek za lázeňský nebo rekreační pobyt</t>
  </si>
  <si>
    <t>Poplatek za užívání veřejného prostranství</t>
  </si>
  <si>
    <t>Příjmy za zkoušky z odborné způsobilosti od žadatelů o řidičské oprávnění</t>
  </si>
  <si>
    <t>Příjmy z úhrad za dobývání nerostů a poplatků za geologické práce</t>
  </si>
  <si>
    <t>Správní poplatky</t>
  </si>
  <si>
    <t>Daň z hazardních her s výjimkou dílčí daně z technických her</t>
  </si>
  <si>
    <t>Daň z nemovitých věcí</t>
  </si>
  <si>
    <t>Ostatní služby</t>
  </si>
  <si>
    <t>Ostatní správa v průmyslu, stavebnictví, obchodu a službách</t>
  </si>
  <si>
    <t>Ostatní záležitosti pozemních komunikací</t>
  </si>
  <si>
    <t>Ostatní záležitosti v dopravě</t>
  </si>
  <si>
    <t>Pitná voda</t>
  </si>
  <si>
    <t>Záležitosti pošt</t>
  </si>
  <si>
    <t>Činnosti knihovnické</t>
  </si>
  <si>
    <t>Ostatní záležitosti kultury</t>
  </si>
  <si>
    <t>Ostatní záležitosti sdělovacích prostředků</t>
  </si>
  <si>
    <t>Ostatní záležitosti kultury, církví a sdělovacích prostředků</t>
  </si>
  <si>
    <t>Sportovní zařízení ve vlastnictví obce</t>
  </si>
  <si>
    <t>Bytové hospodářství</t>
  </si>
  <si>
    <t>Nebytové hospodářství</t>
  </si>
  <si>
    <t>Komunální služby a územní rozvoj jinde nezařazené</t>
  </si>
  <si>
    <t>Sběr a svoz ostatních odpadů (jiných než nebezpečných a komunálních)</t>
  </si>
  <si>
    <t>Využívání a zneškodňování komunálních odpadů</t>
  </si>
  <si>
    <t>Ostatní správa v ochraně životního prostředí</t>
  </si>
  <si>
    <t>Osobní asistence, pečovatelská služba a podpora samostatného bydlení</t>
  </si>
  <si>
    <t>Denní stacionáře a centra denních služeb</t>
  </si>
  <si>
    <t>Bezpečnost a veřejný pořádek</t>
  </si>
  <si>
    <t>Činnost místní správy</t>
  </si>
  <si>
    <t>Obecné příjmy a výdaje z finančních operací</t>
  </si>
  <si>
    <t>Neinvestiční přijaté transfery od obcí</t>
  </si>
  <si>
    <t>Převody k rozpočtovým účtům (Sociální fond - příděl)</t>
  </si>
  <si>
    <t>VÝDAJE (v Kč)</t>
  </si>
  <si>
    <t>Běžné výdaje (v Kč)</t>
  </si>
  <si>
    <t>5xxx</t>
  </si>
  <si>
    <t>Kapitálové výdaje (v Kč)</t>
  </si>
  <si>
    <t>6xxx</t>
  </si>
  <si>
    <t>Silnice</t>
  </si>
  <si>
    <t>Mateřské školy</t>
  </si>
  <si>
    <t>Základní umělecké školy</t>
  </si>
  <si>
    <t>Zájmová činnost v kultuře</t>
  </si>
  <si>
    <t>Využití volného času dětí a mládeže</t>
  </si>
  <si>
    <t>Územní plánování</t>
  </si>
  <si>
    <t>Komunální služby a území rozvoj jinde nezařazené</t>
  </si>
  <si>
    <t>Poplatek z ubytovací kapacity</t>
  </si>
  <si>
    <t>Přijaté neinvestiční dary</t>
  </si>
  <si>
    <t>Příjmy z prodeje ostatního hmotného dlouhodobého majetku</t>
  </si>
  <si>
    <t>Ostatní zájmová činnost a rekreace</t>
  </si>
  <si>
    <t>Ostatní sociální péče a pomoc rodině a manželství</t>
  </si>
  <si>
    <t>Ostatní záležitosti sociálních věcí a politiky zaměstnanosti</t>
  </si>
  <si>
    <t>Požární ochrana - dobrovolná část</t>
  </si>
  <si>
    <t>Neinvestiční přijaté transfery z všeobecné pokladní správy státního rozpočtu</t>
  </si>
  <si>
    <t>Ostatní neinvestiční přijaté transfery ze státního rozpočtu</t>
  </si>
  <si>
    <t>Ostatní investiční přijaté transfery ze státního rozpočtu</t>
  </si>
  <si>
    <t>Neinvestiční přijaté transfery od krajů</t>
  </si>
  <si>
    <t>Základní školy</t>
  </si>
  <si>
    <t>Střední odborné školy</t>
  </si>
  <si>
    <t>Pořízení, zachování a obnova hodnot místního kulturního, národního a historického povědomí</t>
  </si>
  <si>
    <t>Financování</t>
  </si>
  <si>
    <t>Závaznými ukazateli rozpočtu jsou paragrafy!!!</t>
  </si>
  <si>
    <t>Výdaje celkem (v Kč)</t>
  </si>
  <si>
    <t>Cestovní ruch</t>
  </si>
  <si>
    <t>Bezpečnost silničního provozu</t>
  </si>
  <si>
    <t>Dopravní obslužnost veřejnými službami</t>
  </si>
  <si>
    <t>Odvádění a čistění odpadních vod a nakládání s kaly</t>
  </si>
  <si>
    <t>Školní stravování</t>
  </si>
  <si>
    <t>Výstavní činnosti v kultuře</t>
  </si>
  <si>
    <t>Činnosti registrovaných církví a náboženských společností</t>
  </si>
  <si>
    <t>Ostatní sportovní činnost</t>
  </si>
  <si>
    <t>Prevence před drogami, alkoholem, nikotinem a jinými závislostmi</t>
  </si>
  <si>
    <t>Pomoc zdravotně postiženým a chronicky nemocným</t>
  </si>
  <si>
    <t>Pohřebnictví</t>
  </si>
  <si>
    <t>Územní rozvoj</t>
  </si>
  <si>
    <t>Sběr a svoz nebezpečných odpadů</t>
  </si>
  <si>
    <t>Sběr a svoz komunálních odpadů</t>
  </si>
  <si>
    <t>Využívání a zneškodňováni ostatních odpadů</t>
  </si>
  <si>
    <t>Péče o vzhled obcí a veřejnou zeleň</t>
  </si>
  <si>
    <t>Odborné sociální poradenství</t>
  </si>
  <si>
    <t>Ostatní sociální péče a pomoc ostatním skupinám obyvatelstva</t>
  </si>
  <si>
    <t>Domovy pro seniory</t>
  </si>
  <si>
    <t>Domovy pro osoby se zdravotním postižením a domovy se zvláštním režimem</t>
  </si>
  <si>
    <t>Raná péče a sociálně aktivizační služby pro rodiny s dětmi</t>
  </si>
  <si>
    <t>Azylové domy, nízkoprahová denní centra a noclehárny</t>
  </si>
  <si>
    <t>Terénní programy</t>
  </si>
  <si>
    <t>Ochrana obyvatelstva</t>
  </si>
  <si>
    <t>Krizová opatření</t>
  </si>
  <si>
    <t>Požární ochrana - profesionální část</t>
  </si>
  <si>
    <t>Zastupitelstva obcí</t>
  </si>
  <si>
    <t>Mezinárodní spolupráce (jinde nezařazená)</t>
  </si>
  <si>
    <t>Pojištění funkčně nespecifikované</t>
  </si>
  <si>
    <t>Ostatní finanční operace</t>
  </si>
  <si>
    <t>Finanční vypořádání minulých let</t>
  </si>
  <si>
    <t>Neinvestiční přijaté transfery ze státního rozpočtu v rámci souhrrného dotačního vztahu (Příspěvek na výkon státní správy)</t>
  </si>
  <si>
    <t>Převody vlastním fondům v rozpočtech územní úrovně (Sociální fond - příděl)</t>
  </si>
  <si>
    <t>z toho</t>
  </si>
  <si>
    <t>Příspěvek na provoz DDM, IČ 71230424</t>
  </si>
  <si>
    <t>Příspěvek na provoz MŠ Krupkova, IČ 75015641</t>
  </si>
  <si>
    <t>Příspěvek na provoz MŠ Mánesova, IČ 75016125</t>
  </si>
  <si>
    <t>Příspěvek na provoz ZŠ Gutha-Jarkovského, IČ 70157332</t>
  </si>
  <si>
    <t>Příspěvek na provoz ZUŠ F. I. Tůmy, IČ 71230432</t>
  </si>
  <si>
    <t>Město Kostelec nad Orlicí</t>
  </si>
  <si>
    <t>Návrh rozpočtu města na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</si>
</sst>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 Kč&quot;_-;\-* #,##0.00&quot; Kč&quot;_-;_-* \-??&quot; Kč&quot;_-;_-@_-"/>
    <numFmt numFmtId="165" formatCode="_-* #,##0.00\ _K_č_-;\-* #,##0.00\ _K_č_-;_-* \-??\ _K_č_-;_-@_-"/>
    <numFmt numFmtId="166" formatCode="0000"/>
  </numFmts>
  <fonts count="3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11"/>
      <color indexed="8"/>
      <name val="Calibri"/>
      <family val="2"/>
      <scheme val="minor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 CE"/>
      <family val="2"/>
      <charset val="238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6"/>
      <color indexed="8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0"/>
      <name val="Arial CE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9"/>
      <color indexed="8"/>
      <name val="Calibri"/>
      <family val="2"/>
      <scheme val="minor"/>
    </font>
    <font>
      <i/>
      <sz val="9"/>
      <color rgb="FF0070C0"/>
      <name val="Arial"/>
      <family val="2"/>
      <charset val="238"/>
    </font>
    <font>
      <i/>
      <sz val="9"/>
      <color rgb="FF0070C0"/>
      <name val="Calibri"/>
      <family val="2"/>
      <scheme val="minor"/>
    </font>
    <font>
      <sz val="24"/>
      <color indexed="8"/>
      <name val="Calibri"/>
      <family val="2"/>
      <scheme val="minor"/>
    </font>
    <font>
      <b/>
      <sz val="24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none">
        <f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3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22"/>
      </patternFill>
    </fill>
    <fill>
      <patternFill patternType="solid">
        <fgColor theme="5" tint="0.39997558519241921"/>
        <bgColor indexed="9"/>
      </patternFill>
    </fill>
    <fill>
      <patternFill patternType="solid">
        <fgColor theme="9" tint="0.59999389629810485"/>
        <bgColor indexed="51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3">
    <xf numFmtId="0" fontId="0" fillId="0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4" fillId="2" borderId="0"/>
    <xf numFmtId="165" fontId="14" fillId="2" borderId="0" applyFill="0" applyBorder="0" applyAlignment="0" applyProtection="0"/>
    <xf numFmtId="164" fontId="14" fillId="2" borderId="0" applyFill="0" applyBorder="0" applyAlignment="0" applyProtection="0"/>
    <xf numFmtId="164" fontId="14" fillId="2" borderId="0" applyFill="0" applyBorder="0" applyAlignment="0" applyProtection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0" fontId="13" fillId="2" borderId="0"/>
    <xf numFmtId="164" fontId="14" fillId="2" borderId="0" applyFill="0" applyBorder="0" applyAlignment="0" applyProtection="0"/>
    <xf numFmtId="0" fontId="14" fillId="2" borderId="0"/>
    <xf numFmtId="0" fontId="1" fillId="2" borderId="0"/>
  </cellStyleXfs>
  <cellXfs count="189">
    <xf numFmtId="0" fontId="0" fillId="0" borderId="0" xfId="0"/>
    <xf numFmtId="0" fontId="0" fillId="0" borderId="0" xfId="0"/>
    <xf numFmtId="0" fontId="3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/>
    </xf>
    <xf numFmtId="0" fontId="6" fillId="0" borderId="18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0" fillId="0" borderId="0" xfId="0"/>
    <xf numFmtId="0" fontId="0" fillId="0" borderId="0" xfId="0" applyFill="1"/>
    <xf numFmtId="0" fontId="0" fillId="0" borderId="0" xfId="0" applyFill="1" applyBorder="1"/>
    <xf numFmtId="0" fontId="18" fillId="0" borderId="0" xfId="0" applyFont="1"/>
    <xf numFmtId="0" fontId="17" fillId="0" borderId="0" xfId="0" applyFont="1"/>
    <xf numFmtId="0" fontId="19" fillId="0" borderId="0" xfId="0" applyFont="1"/>
    <xf numFmtId="4" fontId="8" fillId="0" borderId="2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3" fontId="0" fillId="0" borderId="0" xfId="0" applyNumberFormat="1"/>
    <xf numFmtId="3" fontId="0" fillId="0" borderId="0" xfId="0" applyNumberFormat="1" applyAlignment="1">
      <alignment horizontal="center"/>
    </xf>
    <xf numFmtId="3" fontId="22" fillId="2" borderId="0" xfId="64" applyNumberFormat="1" applyFont="1" applyFill="1" applyBorder="1" applyAlignment="1">
      <alignment horizontal="right" wrapText="1"/>
    </xf>
    <xf numFmtId="3" fontId="4" fillId="0" borderId="0" xfId="67" applyNumberFormat="1" applyFont="1" applyFill="1" applyBorder="1" applyAlignment="1" applyProtection="1"/>
    <xf numFmtId="164" fontId="14" fillId="2" borderId="0" xfId="520" applyFont="1" applyFill="1" applyBorder="1" applyAlignment="1" applyProtection="1"/>
    <xf numFmtId="3" fontId="19" fillId="0" borderId="0" xfId="0" applyNumberFormat="1" applyFont="1"/>
    <xf numFmtId="3" fontId="8" fillId="0" borderId="16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vertical="center"/>
    </xf>
    <xf numFmtId="3" fontId="8" fillId="0" borderId="4" xfId="0" applyNumberFormat="1" applyFont="1" applyBorder="1" applyAlignment="1">
      <alignment horizontal="right"/>
    </xf>
    <xf numFmtId="3" fontId="4" fillId="2" borderId="9" xfId="0" applyNumberFormat="1" applyFont="1" applyFill="1" applyBorder="1" applyAlignment="1">
      <alignment vertical="center" wrapText="1"/>
    </xf>
    <xf numFmtId="3" fontId="4" fillId="8" borderId="9" xfId="520" applyNumberFormat="1" applyFont="1" applyFill="1" applyBorder="1" applyAlignment="1" applyProtection="1">
      <alignment horizontal="right"/>
    </xf>
    <xf numFmtId="0" fontId="7" fillId="0" borderId="2" xfId="0" applyFont="1" applyBorder="1" applyAlignment="1">
      <alignment horizontal="left" vertical="center"/>
    </xf>
    <xf numFmtId="0" fontId="8" fillId="2" borderId="16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7" fillId="0" borderId="11" xfId="0" applyFont="1" applyBorder="1" applyAlignment="1">
      <alignment horizontal="left" vertical="center"/>
    </xf>
    <xf numFmtId="0" fontId="12" fillId="0" borderId="0" xfId="0" applyFont="1" applyFill="1" applyAlignment="1">
      <alignment horizontal="center"/>
    </xf>
    <xf numFmtId="0" fontId="19" fillId="0" borderId="0" xfId="0" applyFont="1" applyFill="1"/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49" fontId="20" fillId="2" borderId="23" xfId="0" applyNumberFormat="1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3" fontId="8" fillId="0" borderId="17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right" vertical="center"/>
    </xf>
    <xf numFmtId="3" fontId="4" fillId="0" borderId="9" xfId="0" applyNumberFormat="1" applyFont="1" applyBorder="1"/>
    <xf numFmtId="0" fontId="8" fillId="0" borderId="2" xfId="0" applyNumberFormat="1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/>
    </xf>
    <xf numFmtId="0" fontId="6" fillId="8" borderId="23" xfId="0" applyFont="1" applyFill="1" applyBorder="1" applyAlignment="1">
      <alignment horizontal="center" vertical="center" wrapText="1"/>
    </xf>
    <xf numFmtId="3" fontId="8" fillId="8" borderId="16" xfId="0" applyNumberFormat="1" applyFont="1" applyFill="1" applyBorder="1" applyAlignment="1">
      <alignment horizontal="right" vertical="center" wrapText="1"/>
    </xf>
    <xf numFmtId="3" fontId="8" fillId="8" borderId="2" xfId="0" applyNumberFormat="1" applyFont="1" applyFill="1" applyBorder="1" applyAlignment="1">
      <alignment horizontal="right" vertical="center" wrapText="1"/>
    </xf>
    <xf numFmtId="3" fontId="7" fillId="8" borderId="11" xfId="0" applyNumberFormat="1" applyFont="1" applyFill="1" applyBorder="1" applyAlignment="1">
      <alignment horizontal="right" vertical="center"/>
    </xf>
    <xf numFmtId="3" fontId="5" fillId="8" borderId="8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 wrapText="1"/>
    </xf>
    <xf numFmtId="49" fontId="20" fillId="0" borderId="23" xfId="0" applyNumberFormat="1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3" fontId="4" fillId="0" borderId="8" xfId="0" applyNumberFormat="1" applyFont="1" applyFill="1" applyBorder="1"/>
    <xf numFmtId="3" fontId="8" fillId="0" borderId="2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20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8" fillId="0" borderId="16" xfId="0" applyNumberFormat="1" applyFont="1" applyFill="1" applyBorder="1" applyAlignment="1">
      <alignment vertical="center" wrapText="1"/>
    </xf>
    <xf numFmtId="3" fontId="8" fillId="0" borderId="17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 wrapText="1"/>
    </xf>
    <xf numFmtId="3" fontId="4" fillId="0" borderId="9" xfId="0" applyNumberFormat="1" applyFont="1" applyFill="1" applyBorder="1"/>
    <xf numFmtId="0" fontId="6" fillId="8" borderId="8" xfId="0" applyFont="1" applyFill="1" applyBorder="1" applyAlignment="1">
      <alignment horizontal="center" vertical="center" wrapText="1"/>
    </xf>
    <xf numFmtId="3" fontId="8" fillId="0" borderId="16" xfId="0" applyNumberFormat="1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3" fontId="8" fillId="0" borderId="12" xfId="0" applyNumberFormat="1" applyFont="1" applyBorder="1" applyAlignment="1">
      <alignment horizontal="right" vertical="center"/>
    </xf>
    <xf numFmtId="3" fontId="8" fillId="8" borderId="1" xfId="0" applyNumberFormat="1" applyFont="1" applyFill="1" applyBorder="1" applyAlignment="1">
      <alignment horizontal="right" vertical="center" wrapText="1"/>
    </xf>
    <xf numFmtId="3" fontId="8" fillId="0" borderId="6" xfId="0" applyNumberFormat="1" applyFont="1" applyFill="1" applyBorder="1" applyAlignment="1">
      <alignment horizontal="right" vertical="center"/>
    </xf>
    <xf numFmtId="3" fontId="8" fillId="0" borderId="16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>
      <alignment vertical="center" wrapText="1"/>
    </xf>
    <xf numFmtId="3" fontId="4" fillId="2" borderId="8" xfId="0" applyNumberFormat="1" applyFont="1" applyFill="1" applyBorder="1" applyAlignment="1">
      <alignment vertical="center" wrapText="1"/>
    </xf>
    <xf numFmtId="3" fontId="7" fillId="8" borderId="2" xfId="0" applyNumberFormat="1" applyFont="1" applyFill="1" applyBorder="1" applyAlignment="1">
      <alignment horizontal="right" vertical="center"/>
    </xf>
    <xf numFmtId="0" fontId="6" fillId="8" borderId="8" xfId="0" applyFont="1" applyFill="1" applyBorder="1" applyAlignment="1">
      <alignment horizontal="right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right" vertical="center" wrapText="1"/>
    </xf>
    <xf numFmtId="3" fontId="7" fillId="8" borderId="16" xfId="0" applyNumberFormat="1" applyFont="1" applyFill="1" applyBorder="1" applyAlignment="1">
      <alignment horizontal="right" vertical="center"/>
    </xf>
    <xf numFmtId="3" fontId="4" fillId="2" borderId="0" xfId="64" applyNumberFormat="1" applyFont="1" applyFill="1" applyBorder="1" applyAlignment="1">
      <alignment horizontal="right" wrapText="1"/>
    </xf>
    <xf numFmtId="3" fontId="7" fillId="0" borderId="2" xfId="0" applyNumberFormat="1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7" fillId="0" borderId="0" xfId="0" applyNumberFormat="1" applyFont="1" applyFill="1" applyBorder="1" applyAlignment="1">
      <alignment horizontal="center" vertical="top" wrapText="1"/>
    </xf>
    <xf numFmtId="3" fontId="7" fillId="0" borderId="0" xfId="0" applyNumberFormat="1" applyFont="1" applyFill="1" applyBorder="1" applyAlignment="1">
      <alignment vertical="center"/>
    </xf>
    <xf numFmtId="3" fontId="7" fillId="0" borderId="0" xfId="1" applyNumberFormat="1" applyFont="1" applyFill="1" applyBorder="1" applyAlignment="1">
      <alignment horizontal="right" vertical="top"/>
    </xf>
    <xf numFmtId="3" fontId="7" fillId="0" borderId="0" xfId="7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3" fontId="7" fillId="8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3" fontId="8" fillId="2" borderId="11" xfId="0" applyNumberFormat="1" applyFont="1" applyFill="1" applyBorder="1" applyAlignment="1">
      <alignment vertical="center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3" fontId="5" fillId="8" borderId="20" xfId="0" applyNumberFormat="1" applyFont="1" applyFill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3" fontId="0" fillId="0" borderId="0" xfId="0" applyNumberForma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3" fontId="7" fillId="8" borderId="2" xfId="0" applyNumberFormat="1" applyFont="1" applyFill="1" applyBorder="1" applyAlignment="1">
      <alignment vertical="center" wrapText="1"/>
    </xf>
    <xf numFmtId="166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3" fontId="7" fillId="0" borderId="4" xfId="46" applyNumberFormat="1" applyFont="1" applyFill="1" applyBorder="1" applyAlignment="1">
      <alignment horizontal="right" vertical="center"/>
    </xf>
    <xf numFmtId="166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vertical="center"/>
    </xf>
    <xf numFmtId="4" fontId="7" fillId="0" borderId="4" xfId="20" applyNumberFormat="1" applyFont="1" applyFill="1" applyBorder="1" applyAlignment="1">
      <alignment horizontal="right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3" fontId="7" fillId="0" borderId="2" xfId="48" applyNumberFormat="1" applyFont="1" applyFill="1" applyBorder="1" applyAlignment="1">
      <alignment horizontal="right" vertical="center"/>
    </xf>
    <xf numFmtId="3" fontId="7" fillId="0" borderId="4" xfId="47" applyNumberFormat="1" applyFont="1" applyFill="1" applyBorder="1" applyAlignment="1">
      <alignment horizontal="right" vertical="center"/>
    </xf>
    <xf numFmtId="3" fontId="7" fillId="0" borderId="4" xfId="20" applyNumberFormat="1" applyFont="1" applyFill="1" applyBorder="1" applyAlignment="1">
      <alignment horizontal="right" vertical="center"/>
    </xf>
    <xf numFmtId="0" fontId="1" fillId="2" borderId="0" xfId="522"/>
    <xf numFmtId="0" fontId="14" fillId="2" borderId="0" xfId="521" applyFont="1"/>
    <xf numFmtId="0" fontId="24" fillId="2" borderId="0" xfId="522" applyFont="1"/>
    <xf numFmtId="0" fontId="8" fillId="2" borderId="2" xfId="521" applyFont="1" applyBorder="1" applyAlignment="1">
      <alignment horizontal="left" vertical="center"/>
    </xf>
    <xf numFmtId="0" fontId="8" fillId="2" borderId="11" xfId="520" applyNumberFormat="1" applyFont="1" applyFill="1" applyBorder="1" applyAlignment="1" applyProtection="1">
      <alignment horizontal="left" vertical="center"/>
    </xf>
    <xf numFmtId="0" fontId="8" fillId="2" borderId="2" xfId="521" applyFont="1" applyBorder="1" applyAlignment="1">
      <alignment horizontal="center" vertical="center"/>
    </xf>
    <xf numFmtId="0" fontId="8" fillId="2" borderId="11" xfId="521" applyFont="1" applyBorder="1" applyAlignment="1">
      <alignment horizontal="center" vertical="center"/>
    </xf>
    <xf numFmtId="3" fontId="8" fillId="8" borderId="4" xfId="520" applyNumberFormat="1" applyFont="1" applyFill="1" applyBorder="1" applyAlignment="1" applyProtection="1">
      <alignment horizontal="right" vertical="center"/>
    </xf>
    <xf numFmtId="3" fontId="8" fillId="8" borderId="12" xfId="521" applyNumberFormat="1" applyFont="1" applyFill="1" applyBorder="1" applyAlignment="1">
      <alignment horizontal="right" vertical="center"/>
    </xf>
    <xf numFmtId="3" fontId="16" fillId="12" borderId="0" xfId="64" applyNumberFormat="1" applyFont="1" applyFill="1" applyBorder="1" applyAlignment="1">
      <alignment horizontal="right"/>
    </xf>
    <xf numFmtId="49" fontId="6" fillId="2" borderId="8" xfId="521" applyNumberFormat="1" applyFont="1" applyBorder="1" applyAlignment="1">
      <alignment horizontal="center"/>
    </xf>
    <xf numFmtId="0" fontId="6" fillId="2" borderId="8" xfId="521" applyNumberFormat="1" applyFont="1" applyBorder="1" applyAlignment="1">
      <alignment horizontal="center" wrapText="1"/>
    </xf>
    <xf numFmtId="0" fontId="20" fillId="2" borderId="9" xfId="52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8" fillId="0" borderId="4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0" applyFont="1"/>
    <xf numFmtId="3" fontId="26" fillId="8" borderId="2" xfId="0" applyNumberFormat="1" applyFont="1" applyFill="1" applyBorder="1" applyAlignment="1">
      <alignment vertical="center" wrapText="1"/>
    </xf>
    <xf numFmtId="3" fontId="26" fillId="0" borderId="2" xfId="0" applyNumberFormat="1" applyFont="1" applyFill="1" applyBorder="1" applyAlignment="1">
      <alignment vertical="center" wrapText="1"/>
    </xf>
    <xf numFmtId="3" fontId="26" fillId="0" borderId="4" xfId="0" applyNumberFormat="1" applyFont="1" applyFill="1" applyBorder="1" applyAlignment="1">
      <alignment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vertical="center"/>
    </xf>
    <xf numFmtId="3" fontId="27" fillId="0" borderId="0" xfId="0" applyNumberFormat="1" applyFont="1"/>
    <xf numFmtId="0" fontId="27" fillId="0" borderId="0" xfId="0" applyFont="1"/>
    <xf numFmtId="0" fontId="21" fillId="6" borderId="0" xfId="0" applyFont="1" applyFill="1" applyBorder="1" applyAlignment="1">
      <alignment horizontal="left"/>
    </xf>
    <xf numFmtId="0" fontId="12" fillId="6" borderId="0" xfId="0" applyFont="1" applyFill="1" applyAlignment="1">
      <alignment horizontal="center"/>
    </xf>
    <xf numFmtId="0" fontId="4" fillId="7" borderId="14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left"/>
    </xf>
    <xf numFmtId="0" fontId="4" fillId="11" borderId="0" xfId="0" applyFont="1" applyFill="1" applyBorder="1" applyAlignment="1">
      <alignment horizontal="left"/>
    </xf>
    <xf numFmtId="0" fontId="26" fillId="0" borderId="26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center" wrapText="1"/>
    </xf>
    <xf numFmtId="0" fontId="26" fillId="0" borderId="28" xfId="0" applyFont="1" applyBorder="1" applyAlignment="1">
      <alignment horizontal="left" vertical="center" wrapText="1"/>
    </xf>
    <xf numFmtId="0" fontId="15" fillId="9" borderId="0" xfId="521" applyFont="1" applyFill="1" applyAlignment="1">
      <alignment horizontal="center"/>
    </xf>
    <xf numFmtId="0" fontId="4" fillId="10" borderId="19" xfId="521" applyFont="1" applyFill="1" applyBorder="1" applyAlignment="1">
      <alignment horizontal="left"/>
    </xf>
    <xf numFmtId="0" fontId="4" fillId="10" borderId="20" xfId="521" applyFont="1" applyFill="1" applyBorder="1" applyAlignment="1">
      <alignment horizontal="left"/>
    </xf>
    <xf numFmtId="0" fontId="4" fillId="10" borderId="21" xfId="521" applyFont="1" applyFill="1" applyBorder="1" applyAlignment="1">
      <alignment horizontal="left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/>
  </cellXfs>
  <cellStyles count="523">
    <cellStyle name="čárky 2" xfId="65"/>
    <cellStyle name="Měna 2" xfId="520"/>
    <cellStyle name="měny 2" xfId="67"/>
    <cellStyle name="měny 3" xfId="66"/>
    <cellStyle name="Normální" xfId="0" builtinId="0"/>
    <cellStyle name="normální 10" xfId="9"/>
    <cellStyle name="normální 100" xfId="102"/>
    <cellStyle name="normální 101" xfId="103"/>
    <cellStyle name="normální 102" xfId="104"/>
    <cellStyle name="normální 103" xfId="105"/>
    <cellStyle name="normální 104" xfId="106"/>
    <cellStyle name="normální 105" xfId="107"/>
    <cellStyle name="normální 106" xfId="108"/>
    <cellStyle name="normální 107" xfId="109"/>
    <cellStyle name="normální 108" xfId="110"/>
    <cellStyle name="normální 109" xfId="111"/>
    <cellStyle name="normální 11" xfId="10"/>
    <cellStyle name="normální 110" xfId="112"/>
    <cellStyle name="normální 111" xfId="113"/>
    <cellStyle name="normální 112" xfId="114"/>
    <cellStyle name="normální 113" xfId="115"/>
    <cellStyle name="normální 114" xfId="116"/>
    <cellStyle name="normální 115" xfId="117"/>
    <cellStyle name="normální 116" xfId="118"/>
    <cellStyle name="normální 117" xfId="119"/>
    <cellStyle name="normální 118" xfId="120"/>
    <cellStyle name="normální 119" xfId="121"/>
    <cellStyle name="normální 12" xfId="11"/>
    <cellStyle name="normální 120" xfId="122"/>
    <cellStyle name="normální 121" xfId="123"/>
    <cellStyle name="normální 122" xfId="124"/>
    <cellStyle name="normální 123" xfId="125"/>
    <cellStyle name="normální 124" xfId="126"/>
    <cellStyle name="normální 125" xfId="127"/>
    <cellStyle name="normální 126" xfId="128"/>
    <cellStyle name="normální 127" xfId="129"/>
    <cellStyle name="normální 128" xfId="130"/>
    <cellStyle name="normální 129" xfId="131"/>
    <cellStyle name="normální 13" xfId="12"/>
    <cellStyle name="normální 130" xfId="132"/>
    <cellStyle name="normální 131" xfId="133"/>
    <cellStyle name="normální 132" xfId="134"/>
    <cellStyle name="normální 133" xfId="135"/>
    <cellStyle name="normální 134" xfId="136"/>
    <cellStyle name="normální 135" xfId="137"/>
    <cellStyle name="normální 136" xfId="138"/>
    <cellStyle name="normální 137" xfId="139"/>
    <cellStyle name="normální 138" xfId="140"/>
    <cellStyle name="normální 139" xfId="141"/>
    <cellStyle name="normální 14" xfId="13"/>
    <cellStyle name="normální 140" xfId="142"/>
    <cellStyle name="normální 141" xfId="143"/>
    <cellStyle name="normální 142" xfId="144"/>
    <cellStyle name="normální 143" xfId="145"/>
    <cellStyle name="normální 144" xfId="146"/>
    <cellStyle name="normální 145" xfId="147"/>
    <cellStyle name="normální 146" xfId="148"/>
    <cellStyle name="normální 147" xfId="149"/>
    <cellStyle name="normální 148" xfId="150"/>
    <cellStyle name="normální 149" xfId="151"/>
    <cellStyle name="normální 15" xfId="14"/>
    <cellStyle name="normální 150" xfId="152"/>
    <cellStyle name="normální 151" xfId="153"/>
    <cellStyle name="normální 152" xfId="154"/>
    <cellStyle name="normální 153" xfId="155"/>
    <cellStyle name="normální 154" xfId="156"/>
    <cellStyle name="normální 155" xfId="157"/>
    <cellStyle name="normální 156" xfId="158"/>
    <cellStyle name="normální 157" xfId="159"/>
    <cellStyle name="normální 158" xfId="160"/>
    <cellStyle name="normální 159" xfId="161"/>
    <cellStyle name="normální 16" xfId="15"/>
    <cellStyle name="normální 160" xfId="162"/>
    <cellStyle name="normální 161" xfId="163"/>
    <cellStyle name="normální 162" xfId="164"/>
    <cellStyle name="normální 163" xfId="165"/>
    <cellStyle name="normální 164" xfId="166"/>
    <cellStyle name="normální 165" xfId="167"/>
    <cellStyle name="normální 166" xfId="168"/>
    <cellStyle name="normální 167" xfId="169"/>
    <cellStyle name="normální 168" xfId="170"/>
    <cellStyle name="normální 169" xfId="171"/>
    <cellStyle name="normální 17" xfId="16"/>
    <cellStyle name="normální 170" xfId="172"/>
    <cellStyle name="normální 171" xfId="173"/>
    <cellStyle name="normální 172" xfId="174"/>
    <cellStyle name="normální 173" xfId="175"/>
    <cellStyle name="normální 174" xfId="176"/>
    <cellStyle name="normální 175" xfId="177"/>
    <cellStyle name="normální 176" xfId="178"/>
    <cellStyle name="normální 177" xfId="179"/>
    <cellStyle name="normální 178" xfId="180"/>
    <cellStyle name="normální 179" xfId="181"/>
    <cellStyle name="normální 18" xfId="17"/>
    <cellStyle name="normální 180" xfId="182"/>
    <cellStyle name="normální 181" xfId="183"/>
    <cellStyle name="normální 182" xfId="184"/>
    <cellStyle name="normální 183" xfId="185"/>
    <cellStyle name="normální 184" xfId="186"/>
    <cellStyle name="normální 185" xfId="187"/>
    <cellStyle name="normální 186" xfId="188"/>
    <cellStyle name="normální 187" xfId="189"/>
    <cellStyle name="normální 188" xfId="190"/>
    <cellStyle name="normální 189" xfId="191"/>
    <cellStyle name="normální 19" xfId="18"/>
    <cellStyle name="normální 190" xfId="192"/>
    <cellStyle name="normální 191" xfId="193"/>
    <cellStyle name="normální 192" xfId="194"/>
    <cellStyle name="normální 193" xfId="195"/>
    <cellStyle name="normální 194" xfId="196"/>
    <cellStyle name="normální 195" xfId="197"/>
    <cellStyle name="normální 196" xfId="198"/>
    <cellStyle name="normální 197" xfId="199"/>
    <cellStyle name="normální 198" xfId="200"/>
    <cellStyle name="normální 199" xfId="201"/>
    <cellStyle name="normální 2" xfId="1"/>
    <cellStyle name="normální 20" xfId="19"/>
    <cellStyle name="normální 200" xfId="202"/>
    <cellStyle name="normální 201" xfId="203"/>
    <cellStyle name="normální 202" xfId="204"/>
    <cellStyle name="normální 203" xfId="205"/>
    <cellStyle name="normální 204" xfId="206"/>
    <cellStyle name="normální 205" xfId="207"/>
    <cellStyle name="normální 206" xfId="208"/>
    <cellStyle name="normální 207" xfId="209"/>
    <cellStyle name="normální 208" xfId="210"/>
    <cellStyle name="normální 209" xfId="211"/>
    <cellStyle name="normální 21" xfId="20"/>
    <cellStyle name="normální 210" xfId="212"/>
    <cellStyle name="normální 211" xfId="213"/>
    <cellStyle name="normální 212" xfId="214"/>
    <cellStyle name="normální 213" xfId="215"/>
    <cellStyle name="normální 214" xfId="216"/>
    <cellStyle name="normální 215" xfId="217"/>
    <cellStyle name="normální 216" xfId="218"/>
    <cellStyle name="normální 217" xfId="219"/>
    <cellStyle name="normální 218" xfId="220"/>
    <cellStyle name="normální 219" xfId="221"/>
    <cellStyle name="normální 22" xfId="21"/>
    <cellStyle name="normální 220" xfId="222"/>
    <cellStyle name="normální 221" xfId="223"/>
    <cellStyle name="normální 222" xfId="224"/>
    <cellStyle name="normální 223" xfId="225"/>
    <cellStyle name="normální 224" xfId="226"/>
    <cellStyle name="normální 225" xfId="227"/>
    <cellStyle name="normální 226" xfId="228"/>
    <cellStyle name="normální 227" xfId="229"/>
    <cellStyle name="normální 228" xfId="230"/>
    <cellStyle name="normální 229" xfId="231"/>
    <cellStyle name="normální 23" xfId="22"/>
    <cellStyle name="normální 230" xfId="232"/>
    <cellStyle name="normální 231" xfId="233"/>
    <cellStyle name="normální 232" xfId="234"/>
    <cellStyle name="normální 233" xfId="235"/>
    <cellStyle name="normální 234" xfId="236"/>
    <cellStyle name="normální 235" xfId="237"/>
    <cellStyle name="normální 236" xfId="238"/>
    <cellStyle name="normální 237" xfId="239"/>
    <cellStyle name="normální 238" xfId="240"/>
    <cellStyle name="normální 239" xfId="241"/>
    <cellStyle name="normální 24" xfId="23"/>
    <cellStyle name="normální 240" xfId="242"/>
    <cellStyle name="normální 241" xfId="243"/>
    <cellStyle name="normální 242" xfId="244"/>
    <cellStyle name="normální 243" xfId="245"/>
    <cellStyle name="normální 244" xfId="246"/>
    <cellStyle name="normální 245" xfId="247"/>
    <cellStyle name="normální 246" xfId="248"/>
    <cellStyle name="normální 247" xfId="249"/>
    <cellStyle name="normální 248" xfId="250"/>
    <cellStyle name="normální 249" xfId="251"/>
    <cellStyle name="normální 25" xfId="24"/>
    <cellStyle name="normální 250" xfId="252"/>
    <cellStyle name="normální 251" xfId="253"/>
    <cellStyle name="normální 252" xfId="254"/>
    <cellStyle name="normální 253" xfId="255"/>
    <cellStyle name="normální 254" xfId="256"/>
    <cellStyle name="normální 255" xfId="257"/>
    <cellStyle name="normální 256" xfId="258"/>
    <cellStyle name="normální 257" xfId="259"/>
    <cellStyle name="normální 258" xfId="260"/>
    <cellStyle name="normální 259" xfId="261"/>
    <cellStyle name="normální 26" xfId="25"/>
    <cellStyle name="normální 260" xfId="262"/>
    <cellStyle name="normální 261" xfId="263"/>
    <cellStyle name="normální 262" xfId="264"/>
    <cellStyle name="normální 263" xfId="265"/>
    <cellStyle name="normální 264" xfId="266"/>
    <cellStyle name="normální 265" xfId="267"/>
    <cellStyle name="normální 266" xfId="268"/>
    <cellStyle name="normální 267" xfId="269"/>
    <cellStyle name="normální 268" xfId="270"/>
    <cellStyle name="normální 269" xfId="271"/>
    <cellStyle name="normální 27" xfId="26"/>
    <cellStyle name="normální 270" xfId="272"/>
    <cellStyle name="normální 271" xfId="273"/>
    <cellStyle name="normální 272" xfId="274"/>
    <cellStyle name="normální 273" xfId="275"/>
    <cellStyle name="normální 274" xfId="276"/>
    <cellStyle name="normální 275" xfId="277"/>
    <cellStyle name="normální 276" xfId="278"/>
    <cellStyle name="normální 277" xfId="279"/>
    <cellStyle name="normální 278" xfId="280"/>
    <cellStyle name="normální 279" xfId="281"/>
    <cellStyle name="normální 28" xfId="27"/>
    <cellStyle name="normální 280" xfId="282"/>
    <cellStyle name="normální 281" xfId="283"/>
    <cellStyle name="normální 282" xfId="284"/>
    <cellStyle name="normální 283" xfId="285"/>
    <cellStyle name="normální 284" xfId="286"/>
    <cellStyle name="normální 285" xfId="287"/>
    <cellStyle name="normální 286" xfId="288"/>
    <cellStyle name="normální 287" xfId="289"/>
    <cellStyle name="normální 288" xfId="290"/>
    <cellStyle name="normální 289" xfId="291"/>
    <cellStyle name="normální 29" xfId="28"/>
    <cellStyle name="normální 290" xfId="292"/>
    <cellStyle name="normální 291" xfId="293"/>
    <cellStyle name="normální 292" xfId="294"/>
    <cellStyle name="normální 293" xfId="295"/>
    <cellStyle name="normální 294" xfId="296"/>
    <cellStyle name="normální 295" xfId="297"/>
    <cellStyle name="normální 296" xfId="298"/>
    <cellStyle name="normální 297" xfId="299"/>
    <cellStyle name="normální 298" xfId="300"/>
    <cellStyle name="normální 299" xfId="301"/>
    <cellStyle name="normální 3" xfId="2"/>
    <cellStyle name="normální 30" xfId="29"/>
    <cellStyle name="normální 300" xfId="302"/>
    <cellStyle name="normální 301" xfId="303"/>
    <cellStyle name="normální 302" xfId="304"/>
    <cellStyle name="normální 303" xfId="305"/>
    <cellStyle name="normální 304" xfId="306"/>
    <cellStyle name="normální 305" xfId="307"/>
    <cellStyle name="normální 306" xfId="308"/>
    <cellStyle name="normální 307" xfId="309"/>
    <cellStyle name="normální 308" xfId="310"/>
    <cellStyle name="normální 309" xfId="311"/>
    <cellStyle name="normální 31" xfId="30"/>
    <cellStyle name="normální 310" xfId="312"/>
    <cellStyle name="normální 311" xfId="313"/>
    <cellStyle name="normální 312" xfId="314"/>
    <cellStyle name="normální 313" xfId="315"/>
    <cellStyle name="normální 314" xfId="316"/>
    <cellStyle name="normální 315" xfId="317"/>
    <cellStyle name="normální 316" xfId="318"/>
    <cellStyle name="normální 317" xfId="319"/>
    <cellStyle name="normální 318" xfId="320"/>
    <cellStyle name="normální 319" xfId="321"/>
    <cellStyle name="normální 32" xfId="31"/>
    <cellStyle name="normální 320" xfId="322"/>
    <cellStyle name="normální 321" xfId="323"/>
    <cellStyle name="normální 322" xfId="324"/>
    <cellStyle name="normální 323" xfId="325"/>
    <cellStyle name="normální 324" xfId="326"/>
    <cellStyle name="normální 325" xfId="327"/>
    <cellStyle name="normální 326" xfId="328"/>
    <cellStyle name="normální 327" xfId="329"/>
    <cellStyle name="normální 328" xfId="330"/>
    <cellStyle name="normální 329" xfId="331"/>
    <cellStyle name="normální 33" xfId="32"/>
    <cellStyle name="normální 330" xfId="332"/>
    <cellStyle name="normální 331" xfId="333"/>
    <cellStyle name="normální 332" xfId="334"/>
    <cellStyle name="normální 333" xfId="335"/>
    <cellStyle name="normální 334" xfId="336"/>
    <cellStyle name="normální 335" xfId="337"/>
    <cellStyle name="normální 336" xfId="338"/>
    <cellStyle name="normální 337" xfId="339"/>
    <cellStyle name="normální 338" xfId="340"/>
    <cellStyle name="normální 339" xfId="341"/>
    <cellStyle name="normální 34" xfId="33"/>
    <cellStyle name="normální 340" xfId="342"/>
    <cellStyle name="normální 341" xfId="343"/>
    <cellStyle name="normální 342" xfId="344"/>
    <cellStyle name="normální 343" xfId="345"/>
    <cellStyle name="normální 344" xfId="346"/>
    <cellStyle name="normální 345" xfId="347"/>
    <cellStyle name="normální 346" xfId="348"/>
    <cellStyle name="normální 347" xfId="349"/>
    <cellStyle name="normální 348" xfId="350"/>
    <cellStyle name="normální 349" xfId="351"/>
    <cellStyle name="normální 35" xfId="34"/>
    <cellStyle name="normální 350" xfId="352"/>
    <cellStyle name="normální 351" xfId="353"/>
    <cellStyle name="normální 352" xfId="354"/>
    <cellStyle name="normální 353" xfId="355"/>
    <cellStyle name="normální 354" xfId="356"/>
    <cellStyle name="normální 355" xfId="357"/>
    <cellStyle name="normální 356" xfId="358"/>
    <cellStyle name="normální 357" xfId="359"/>
    <cellStyle name="normální 358" xfId="360"/>
    <cellStyle name="normální 359" xfId="361"/>
    <cellStyle name="normální 36" xfId="35"/>
    <cellStyle name="normální 360" xfId="362"/>
    <cellStyle name="normální 361" xfId="363"/>
    <cellStyle name="normální 362" xfId="364"/>
    <cellStyle name="normální 363" xfId="365"/>
    <cellStyle name="normální 364" xfId="366"/>
    <cellStyle name="normální 365" xfId="367"/>
    <cellStyle name="normální 366" xfId="368"/>
    <cellStyle name="normální 367" xfId="369"/>
    <cellStyle name="normální 368" xfId="370"/>
    <cellStyle name="normální 369" xfId="371"/>
    <cellStyle name="normální 37" xfId="36"/>
    <cellStyle name="normální 370" xfId="372"/>
    <cellStyle name="normální 371" xfId="373"/>
    <cellStyle name="normální 372" xfId="374"/>
    <cellStyle name="normální 373" xfId="375"/>
    <cellStyle name="normální 374" xfId="376"/>
    <cellStyle name="normální 375" xfId="377"/>
    <cellStyle name="normální 376" xfId="378"/>
    <cellStyle name="normální 377" xfId="379"/>
    <cellStyle name="normální 378" xfId="380"/>
    <cellStyle name="normální 379" xfId="381"/>
    <cellStyle name="normální 38" xfId="37"/>
    <cellStyle name="normální 380" xfId="382"/>
    <cellStyle name="normální 381" xfId="383"/>
    <cellStyle name="normální 382" xfId="384"/>
    <cellStyle name="normální 383" xfId="385"/>
    <cellStyle name="normální 384" xfId="386"/>
    <cellStyle name="normální 385" xfId="387"/>
    <cellStyle name="normální 386" xfId="388"/>
    <cellStyle name="normální 387" xfId="389"/>
    <cellStyle name="normální 388" xfId="390"/>
    <cellStyle name="normální 389" xfId="391"/>
    <cellStyle name="normální 39" xfId="38"/>
    <cellStyle name="normální 390" xfId="392"/>
    <cellStyle name="normální 391" xfId="393"/>
    <cellStyle name="normální 392" xfId="394"/>
    <cellStyle name="normální 393" xfId="395"/>
    <cellStyle name="normální 394" xfId="396"/>
    <cellStyle name="normální 395" xfId="506"/>
    <cellStyle name="Normální 395 2" xfId="521"/>
    <cellStyle name="normální 396" xfId="519"/>
    <cellStyle name="normální 397" xfId="511"/>
    <cellStyle name="normální 398" xfId="515"/>
    <cellStyle name="normální 399" xfId="516"/>
    <cellStyle name="normální 4" xfId="3"/>
    <cellStyle name="normální 40" xfId="39"/>
    <cellStyle name="normální 400" xfId="517"/>
    <cellStyle name="normální 401" xfId="518"/>
    <cellStyle name="normální 402" xfId="397"/>
    <cellStyle name="normální 403" xfId="403"/>
    <cellStyle name="normální 404" xfId="399"/>
    <cellStyle name="normální 405" xfId="405"/>
    <cellStyle name="normální 406" xfId="401"/>
    <cellStyle name="normální 407" xfId="406"/>
    <cellStyle name="normální 408" xfId="407"/>
    <cellStyle name="normální 409" xfId="408"/>
    <cellStyle name="normální 41" xfId="40"/>
    <cellStyle name="normální 410" xfId="409"/>
    <cellStyle name="normální 411" xfId="410"/>
    <cellStyle name="normální 412" xfId="412"/>
    <cellStyle name="normální 413" xfId="413"/>
    <cellStyle name="normální 414" xfId="415"/>
    <cellStyle name="normální 415" xfId="416"/>
    <cellStyle name="normální 416" xfId="419"/>
    <cellStyle name="normální 417" xfId="422"/>
    <cellStyle name="normální 418" xfId="424"/>
    <cellStyle name="normální 419" xfId="426"/>
    <cellStyle name="normální 42" xfId="41"/>
    <cellStyle name="normální 420" xfId="428"/>
    <cellStyle name="normální 421" xfId="430"/>
    <cellStyle name="normální 422" xfId="432"/>
    <cellStyle name="normální 423" xfId="433"/>
    <cellStyle name="normální 424" xfId="435"/>
    <cellStyle name="normální 425" xfId="437"/>
    <cellStyle name="normální 426" xfId="439"/>
    <cellStyle name="normální 427" xfId="441"/>
    <cellStyle name="normální 428" xfId="442"/>
    <cellStyle name="normální 429" xfId="444"/>
    <cellStyle name="normální 43" xfId="42"/>
    <cellStyle name="normální 430" xfId="446"/>
    <cellStyle name="normální 431" xfId="450"/>
    <cellStyle name="normální 432" xfId="451"/>
    <cellStyle name="normální 433" xfId="452"/>
    <cellStyle name="normální 434" xfId="453"/>
    <cellStyle name="normální 435" xfId="455"/>
    <cellStyle name="normální 436" xfId="456"/>
    <cellStyle name="normální 437" xfId="458"/>
    <cellStyle name="normální 438" xfId="461"/>
    <cellStyle name="normální 439" xfId="462"/>
    <cellStyle name="normální 44" xfId="43"/>
    <cellStyle name="normální 440" xfId="464"/>
    <cellStyle name="normální 441" xfId="465"/>
    <cellStyle name="normální 442" xfId="469"/>
    <cellStyle name="normální 443" xfId="491"/>
    <cellStyle name="normální 444" xfId="471"/>
    <cellStyle name="normální 445" xfId="474"/>
    <cellStyle name="normální 446" xfId="467"/>
    <cellStyle name="normální 447" xfId="472"/>
    <cellStyle name="normální 448" xfId="476"/>
    <cellStyle name="normální 449" xfId="478"/>
    <cellStyle name="normální 45" xfId="44"/>
    <cellStyle name="Normální 450" xfId="522"/>
    <cellStyle name="normální 451" xfId="480"/>
    <cellStyle name="normální 452" xfId="481"/>
    <cellStyle name="normální 453" xfId="483"/>
    <cellStyle name="normální 454" xfId="484"/>
    <cellStyle name="normální 455" xfId="487"/>
    <cellStyle name="normální 456" xfId="486"/>
    <cellStyle name="normální 457" xfId="489"/>
    <cellStyle name="normální 458" xfId="404"/>
    <cellStyle name="normální 459" xfId="402"/>
    <cellStyle name="normální 46" xfId="45"/>
    <cellStyle name="normální 460" xfId="400"/>
    <cellStyle name="normální 461" xfId="497"/>
    <cellStyle name="normální 462" xfId="496"/>
    <cellStyle name="normální 463" xfId="411"/>
    <cellStyle name="normální 464" xfId="414"/>
    <cellStyle name="normální 465" xfId="473"/>
    <cellStyle name="normální 466" xfId="417"/>
    <cellStyle name="normální 467" xfId="418"/>
    <cellStyle name="normální 468" xfId="420"/>
    <cellStyle name="normální 469" xfId="421"/>
    <cellStyle name="normální 47" xfId="46"/>
    <cellStyle name="normální 470" xfId="431"/>
    <cellStyle name="normální 471" xfId="434"/>
    <cellStyle name="normální 472" xfId="423"/>
    <cellStyle name="normální 473" xfId="425"/>
    <cellStyle name="normální 474" xfId="427"/>
    <cellStyle name="normální 475" xfId="429"/>
    <cellStyle name="normální 477" xfId="436"/>
    <cellStyle name="normální 479" xfId="499"/>
    <cellStyle name="normální 48" xfId="47"/>
    <cellStyle name="normální 480" xfId="492"/>
    <cellStyle name="normální 481" xfId="490"/>
    <cellStyle name="normální 482" xfId="488"/>
    <cellStyle name="normální 483" xfId="485"/>
    <cellStyle name="normální 484" xfId="482"/>
    <cellStyle name="normální 485" xfId="479"/>
    <cellStyle name="normální 486" xfId="477"/>
    <cellStyle name="normální 487" xfId="463"/>
    <cellStyle name="normální 488" xfId="470"/>
    <cellStyle name="normální 489" xfId="475"/>
    <cellStyle name="normální 49" xfId="48"/>
    <cellStyle name="normální 490" xfId="468"/>
    <cellStyle name="normální 491" xfId="466"/>
    <cellStyle name="normální 492" xfId="460"/>
    <cellStyle name="normální 493" xfId="457"/>
    <cellStyle name="normální 494" xfId="459"/>
    <cellStyle name="normální 495" xfId="454"/>
    <cellStyle name="normální 496" xfId="398"/>
    <cellStyle name="normální 497" xfId="448"/>
    <cellStyle name="normální 498" xfId="449"/>
    <cellStyle name="normální 499" xfId="447"/>
    <cellStyle name="normální 5" xfId="4"/>
    <cellStyle name="normální 50" xfId="49"/>
    <cellStyle name="normální 500" xfId="445"/>
    <cellStyle name="normální 501" xfId="443"/>
    <cellStyle name="normální 502" xfId="440"/>
    <cellStyle name="normální 503" xfId="438"/>
    <cellStyle name="normální 504" xfId="493"/>
    <cellStyle name="normální 505" xfId="494"/>
    <cellStyle name="normální 506" xfId="495"/>
    <cellStyle name="normální 507" xfId="498"/>
    <cellStyle name="normální 508" xfId="501"/>
    <cellStyle name="normální 509" xfId="502"/>
    <cellStyle name="normální 51" xfId="50"/>
    <cellStyle name="normální 510" xfId="503"/>
    <cellStyle name="normální 511" xfId="504"/>
    <cellStyle name="normální 512" xfId="505"/>
    <cellStyle name="normální 513" xfId="508"/>
    <cellStyle name="normální 514" xfId="507"/>
    <cellStyle name="normální 515" xfId="509"/>
    <cellStyle name="normální 516" xfId="512"/>
    <cellStyle name="normální 517" xfId="500"/>
    <cellStyle name="normální 518" xfId="510"/>
    <cellStyle name="normální 519" xfId="513"/>
    <cellStyle name="normální 52" xfId="51"/>
    <cellStyle name="normální 520" xfId="514"/>
    <cellStyle name="normální 53" xfId="52"/>
    <cellStyle name="normální 54" xfId="53"/>
    <cellStyle name="normální 55" xfId="54"/>
    <cellStyle name="normální 56" xfId="55"/>
    <cellStyle name="normální 57" xfId="56"/>
    <cellStyle name="normální 58" xfId="57"/>
    <cellStyle name="normální 59" xfId="58"/>
    <cellStyle name="normální 6" xfId="5"/>
    <cellStyle name="normální 60" xfId="59"/>
    <cellStyle name="normální 61" xfId="60"/>
    <cellStyle name="normální 62" xfId="61"/>
    <cellStyle name="normální 63" xfId="62"/>
    <cellStyle name="normální 64" xfId="63"/>
    <cellStyle name="normální 65" xfId="64"/>
    <cellStyle name="normální 66" xfId="68"/>
    <cellStyle name="normální 67" xfId="69"/>
    <cellStyle name="normální 68" xfId="70"/>
    <cellStyle name="normální 69" xfId="71"/>
    <cellStyle name="normální 7" xfId="6"/>
    <cellStyle name="normální 70" xfId="72"/>
    <cellStyle name="normální 71" xfId="73"/>
    <cellStyle name="normální 72" xfId="74"/>
    <cellStyle name="normální 73" xfId="75"/>
    <cellStyle name="normální 74" xfId="76"/>
    <cellStyle name="normální 75" xfId="77"/>
    <cellStyle name="normální 76" xfId="78"/>
    <cellStyle name="normální 77" xfId="79"/>
    <cellStyle name="normální 78" xfId="80"/>
    <cellStyle name="normální 79" xfId="81"/>
    <cellStyle name="normální 8" xfId="7"/>
    <cellStyle name="normální 80" xfId="82"/>
    <cellStyle name="normální 81" xfId="83"/>
    <cellStyle name="normální 82" xfId="84"/>
    <cellStyle name="normální 83" xfId="85"/>
    <cellStyle name="normální 84" xfId="86"/>
    <cellStyle name="normální 85" xfId="87"/>
    <cellStyle name="normální 86" xfId="88"/>
    <cellStyle name="normální 87" xfId="89"/>
    <cellStyle name="normální 88" xfId="90"/>
    <cellStyle name="normální 89" xfId="91"/>
    <cellStyle name="normální 9" xfId="8"/>
    <cellStyle name="normální 90" xfId="92"/>
    <cellStyle name="normální 91" xfId="93"/>
    <cellStyle name="normální 92" xfId="94"/>
    <cellStyle name="normální 93" xfId="95"/>
    <cellStyle name="normální 94" xfId="96"/>
    <cellStyle name="normální 95" xfId="97"/>
    <cellStyle name="normální 96" xfId="98"/>
    <cellStyle name="normální 97" xfId="99"/>
    <cellStyle name="normální 98" xfId="100"/>
    <cellStyle name="normální 99" xfId="101"/>
  </cellStyles>
  <dxfs count="0"/>
  <tableStyles count="0" defaultTableStyle="TableStyleMedium2" defaultPivotStyle="PivotStyleLight16"/>
  <colors>
    <mruColors>
      <color rgb="FF33CCFF"/>
      <color rgb="FF00FF00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2600325</xdr:colOff>
      <xdr:row>2</xdr:row>
      <xdr:rowOff>286665</xdr:rowOff>
    </xdr:from>
    <xdr:to>
      <xdr:col>0</xdr:col>
      <xdr:colOff>4295775</xdr:colOff>
      <xdr:row>2</xdr:row>
      <xdr:rowOff>2266950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1086765"/>
          <a:ext cx="1695450" cy="1980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6"/>
  <sheetViews>
    <sheetView tabSelected="1" workbookViewId="0">
      <selection activeCell="E6" sqref="E6"/>
    </sheetView>
  </sheetViews>
  <sheetFormatPr defaultRowHeight="15" x14ac:dyDescent="0.25"/>
  <cols>
    <col min="1" max="1" width="103.42578125" customWidth="1"/>
  </cols>
  <sheetData>
    <row r="1" spans="1:1" ht="31.5" x14ac:dyDescent="0.5">
      <c r="A1" s="187" t="s">
        <v>166</v>
      </c>
    </row>
    <row r="2" spans="1:1" ht="31.5" x14ac:dyDescent="0.5">
      <c r="A2" s="186"/>
    </row>
    <row r="3" spans="1:1" ht="198" customHeight="1" x14ac:dyDescent="0.5">
      <c r="A3" s="186"/>
    </row>
    <row r="4" spans="1:1" ht="31.5" x14ac:dyDescent="0.5">
      <c r="A4" s="186"/>
    </row>
    <row r="5" spans="1:1" ht="31.5" x14ac:dyDescent="0.5">
      <c r="A5" s="187" t="s">
        <v>167</v>
      </c>
    </row>
    <row r="6" spans="1:1" x14ac:dyDescent="0.25">
      <c r="A6" s="188"/>
    </row>
  </sheetData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8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5"/>
  <sheetViews>
    <sheetView workbookViewId="0">
      <selection activeCell="C11" sqref="C11"/>
    </sheetView>
  </sheetViews>
  <sheetFormatPr defaultRowHeight="15" x14ac:dyDescent="0.25"/>
  <cols>
    <col min="1" max="2" width="5.7109375" customWidth="1"/>
    <col min="3" max="3" width="47.28515625" bestFit="1" customWidth="1"/>
    <col min="4" max="4" width="17.5703125" style="23" customWidth="1"/>
    <col min="5" max="6" width="13.7109375" style="20" customWidth="1"/>
    <col min="7" max="7" width="1.85546875" customWidth="1"/>
  </cols>
  <sheetData>
    <row r="1" spans="1:6" s="1" customFormat="1" ht="21" x14ac:dyDescent="0.35">
      <c r="A1" s="162" t="s">
        <v>46</v>
      </c>
      <c r="B1" s="162"/>
      <c r="C1" s="162"/>
      <c r="D1" s="162"/>
      <c r="E1" s="162"/>
      <c r="F1" s="162"/>
    </row>
    <row r="2" spans="1:6" s="16" customFormat="1" ht="21" x14ac:dyDescent="0.35">
      <c r="A2" s="42"/>
      <c r="B2" s="42"/>
      <c r="C2" s="42"/>
      <c r="D2" s="42"/>
      <c r="E2" s="43"/>
      <c r="F2" s="43"/>
    </row>
    <row r="3" spans="1:6" ht="15.75" thickBot="1" x14ac:dyDescent="0.3">
      <c r="A3" s="163" t="s">
        <v>54</v>
      </c>
      <c r="B3" s="163"/>
      <c r="C3" s="163"/>
      <c r="D3" s="163"/>
      <c r="E3" s="163"/>
      <c r="F3" s="163"/>
    </row>
    <row r="4" spans="1:6" s="2" customFormat="1" ht="24.75" thickBot="1" x14ac:dyDescent="0.3">
      <c r="A4" s="44" t="s">
        <v>0</v>
      </c>
      <c r="B4" s="45" t="s">
        <v>1</v>
      </c>
      <c r="C4" s="45" t="s">
        <v>2</v>
      </c>
      <c r="D4" s="58" t="s">
        <v>52</v>
      </c>
      <c r="E4" s="46" t="s">
        <v>56</v>
      </c>
      <c r="F4" s="47" t="s">
        <v>57</v>
      </c>
    </row>
    <row r="5" spans="1:6" x14ac:dyDescent="0.25">
      <c r="A5" s="175" t="s">
        <v>4</v>
      </c>
      <c r="B5" s="176" t="s">
        <v>9</v>
      </c>
      <c r="C5" s="39" t="s">
        <v>58</v>
      </c>
      <c r="D5" s="59">
        <f>23966040+1820910</f>
        <v>25786950</v>
      </c>
      <c r="E5" s="81">
        <v>22600000</v>
      </c>
      <c r="F5" s="48">
        <v>22600000</v>
      </c>
    </row>
    <row r="6" spans="1:6" x14ac:dyDescent="0.25">
      <c r="A6" s="144" t="s">
        <v>4</v>
      </c>
      <c r="B6" s="117" t="s">
        <v>10</v>
      </c>
      <c r="C6" s="40" t="s">
        <v>59</v>
      </c>
      <c r="D6" s="60">
        <v>475860</v>
      </c>
      <c r="E6" s="34">
        <v>500000</v>
      </c>
      <c r="F6" s="49">
        <v>500000</v>
      </c>
    </row>
    <row r="7" spans="1:6" x14ac:dyDescent="0.25">
      <c r="A7" s="144" t="s">
        <v>4</v>
      </c>
      <c r="B7" s="117" t="s">
        <v>11</v>
      </c>
      <c r="C7" s="40" t="s">
        <v>60</v>
      </c>
      <c r="D7" s="60">
        <v>2076480</v>
      </c>
      <c r="E7" s="34">
        <v>1850000</v>
      </c>
      <c r="F7" s="49">
        <v>1850000</v>
      </c>
    </row>
    <row r="8" spans="1:6" x14ac:dyDescent="0.25">
      <c r="A8" s="144" t="s">
        <v>4</v>
      </c>
      <c r="B8" s="117" t="s">
        <v>12</v>
      </c>
      <c r="C8" s="40" t="s">
        <v>61</v>
      </c>
      <c r="D8" s="60">
        <v>19293960</v>
      </c>
      <c r="E8" s="34">
        <v>18790000</v>
      </c>
      <c r="F8" s="49">
        <v>18790000</v>
      </c>
    </row>
    <row r="9" spans="1:6" x14ac:dyDescent="0.25">
      <c r="A9" s="144" t="s">
        <v>4</v>
      </c>
      <c r="B9" s="117" t="s">
        <v>8</v>
      </c>
      <c r="C9" s="40" t="s">
        <v>62</v>
      </c>
      <c r="D9" s="60">
        <v>4000000</v>
      </c>
      <c r="E9" s="34">
        <v>4000000</v>
      </c>
      <c r="F9" s="49">
        <v>4000000</v>
      </c>
    </row>
    <row r="10" spans="1:6" x14ac:dyDescent="0.25">
      <c r="A10" s="144" t="s">
        <v>4</v>
      </c>
      <c r="B10" s="117" t="s">
        <v>13</v>
      </c>
      <c r="C10" s="40" t="s">
        <v>63</v>
      </c>
      <c r="D10" s="60">
        <v>48321420</v>
      </c>
      <c r="E10" s="34">
        <v>45000000</v>
      </c>
      <c r="F10" s="49">
        <v>45000000</v>
      </c>
    </row>
    <row r="11" spans="1:6" ht="25.5" x14ac:dyDescent="0.25">
      <c r="A11" s="144" t="s">
        <v>4</v>
      </c>
      <c r="B11" s="117" t="s">
        <v>14</v>
      </c>
      <c r="C11" s="40" t="s">
        <v>64</v>
      </c>
      <c r="D11" s="60">
        <v>2000</v>
      </c>
      <c r="E11" s="34">
        <v>10000</v>
      </c>
      <c r="F11" s="49">
        <v>10000</v>
      </c>
    </row>
    <row r="12" spans="1:6" x14ac:dyDescent="0.25">
      <c r="A12" s="144" t="s">
        <v>4</v>
      </c>
      <c r="B12" s="117" t="s">
        <v>15</v>
      </c>
      <c r="C12" s="40" t="s">
        <v>41</v>
      </c>
      <c r="D12" s="60">
        <v>230000</v>
      </c>
      <c r="E12" s="34">
        <v>50000</v>
      </c>
      <c r="F12" s="49">
        <v>230698.61</v>
      </c>
    </row>
    <row r="13" spans="1:6" ht="38.25" x14ac:dyDescent="0.25">
      <c r="A13" s="144" t="s">
        <v>4</v>
      </c>
      <c r="B13" s="117" t="s">
        <v>16</v>
      </c>
      <c r="C13" s="56" t="s">
        <v>65</v>
      </c>
      <c r="D13" s="60">
        <v>3480000</v>
      </c>
      <c r="E13" s="34">
        <v>2900000</v>
      </c>
      <c r="F13" s="50">
        <v>2900000</v>
      </c>
    </row>
    <row r="14" spans="1:6" x14ac:dyDescent="0.25">
      <c r="A14" s="144" t="s">
        <v>4</v>
      </c>
      <c r="B14" s="117" t="s">
        <v>17</v>
      </c>
      <c r="C14" s="40" t="s">
        <v>66</v>
      </c>
      <c r="D14" s="60">
        <v>265000</v>
      </c>
      <c r="E14" s="34">
        <v>260000</v>
      </c>
      <c r="F14" s="49">
        <v>260000</v>
      </c>
    </row>
    <row r="15" spans="1:6" x14ac:dyDescent="0.25">
      <c r="A15" s="144" t="s">
        <v>4</v>
      </c>
      <c r="B15" s="117" t="s">
        <v>18</v>
      </c>
      <c r="C15" s="40" t="s">
        <v>67</v>
      </c>
      <c r="D15" s="60">
        <v>80000</v>
      </c>
      <c r="E15" s="34">
        <v>20000</v>
      </c>
      <c r="F15" s="49">
        <v>20000</v>
      </c>
    </row>
    <row r="16" spans="1:6" x14ac:dyDescent="0.25">
      <c r="A16" s="144" t="s">
        <v>4</v>
      </c>
      <c r="B16" s="117" t="s">
        <v>19</v>
      </c>
      <c r="C16" s="40" t="s">
        <v>68</v>
      </c>
      <c r="D16" s="60">
        <v>30000</v>
      </c>
      <c r="E16" s="34">
        <v>20000</v>
      </c>
      <c r="F16" s="49">
        <v>20000</v>
      </c>
    </row>
    <row r="17" spans="1:7" s="15" customFormat="1" x14ac:dyDescent="0.25">
      <c r="A17" s="144"/>
      <c r="B17" s="117">
        <v>1345</v>
      </c>
      <c r="C17" s="56" t="s">
        <v>110</v>
      </c>
      <c r="D17" s="60">
        <v>0</v>
      </c>
      <c r="E17" s="34">
        <v>50000</v>
      </c>
      <c r="F17" s="49">
        <v>50000</v>
      </c>
    </row>
    <row r="18" spans="1:7" ht="25.5" x14ac:dyDescent="0.25">
      <c r="A18" s="144" t="s">
        <v>4</v>
      </c>
      <c r="B18" s="117" t="s">
        <v>20</v>
      </c>
      <c r="C18" s="40" t="s">
        <v>69</v>
      </c>
      <c r="D18" s="60">
        <v>580000</v>
      </c>
      <c r="E18" s="34">
        <v>500000</v>
      </c>
      <c r="F18" s="49">
        <v>500000</v>
      </c>
    </row>
    <row r="19" spans="1:7" ht="25.5" x14ac:dyDescent="0.25">
      <c r="A19" s="144" t="s">
        <v>4</v>
      </c>
      <c r="B19" s="117" t="s">
        <v>21</v>
      </c>
      <c r="C19" s="5" t="s">
        <v>70</v>
      </c>
      <c r="D19" s="60">
        <v>90000</v>
      </c>
      <c r="E19" s="33">
        <v>40000</v>
      </c>
      <c r="F19" s="49">
        <v>40000</v>
      </c>
    </row>
    <row r="20" spans="1:7" x14ac:dyDescent="0.25">
      <c r="A20" s="144" t="s">
        <v>4</v>
      </c>
      <c r="B20" s="117" t="s">
        <v>22</v>
      </c>
      <c r="C20" s="40" t="s">
        <v>71</v>
      </c>
      <c r="D20" s="60">
        <v>4510000</v>
      </c>
      <c r="E20" s="34">
        <v>4300000</v>
      </c>
      <c r="F20" s="50">
        <v>4300000</v>
      </c>
    </row>
    <row r="21" spans="1:7" ht="25.5" x14ac:dyDescent="0.25">
      <c r="A21" s="144" t="s">
        <v>4</v>
      </c>
      <c r="B21" s="117" t="s">
        <v>23</v>
      </c>
      <c r="C21" s="56" t="s">
        <v>72</v>
      </c>
      <c r="D21" s="60">
        <v>500000</v>
      </c>
      <c r="E21" s="34">
        <v>3000000</v>
      </c>
      <c r="F21" s="88">
        <v>2000000</v>
      </c>
    </row>
    <row r="22" spans="1:7" s="15" customFormat="1" x14ac:dyDescent="0.25">
      <c r="A22" s="144"/>
      <c r="B22" s="117">
        <v>1385</v>
      </c>
      <c r="C22" s="56" t="s">
        <v>53</v>
      </c>
      <c r="D22" s="60">
        <v>1500000</v>
      </c>
      <c r="E22" s="21">
        <v>0</v>
      </c>
      <c r="F22" s="22">
        <v>1000000</v>
      </c>
    </row>
    <row r="23" spans="1:7" ht="15.75" thickBot="1" x14ac:dyDescent="0.3">
      <c r="A23" s="179" t="s">
        <v>4</v>
      </c>
      <c r="B23" s="180" t="s">
        <v>24</v>
      </c>
      <c r="C23" s="41" t="s">
        <v>73</v>
      </c>
      <c r="D23" s="61">
        <v>6800000</v>
      </c>
      <c r="E23" s="82">
        <v>6700000</v>
      </c>
      <c r="F23" s="83">
        <v>6700000</v>
      </c>
    </row>
    <row r="24" spans="1:7" s="1" customFormat="1" ht="15.75" thickBot="1" x14ac:dyDescent="0.3">
      <c r="A24" s="6"/>
      <c r="B24" s="7"/>
      <c r="C24" s="57" t="s">
        <v>45</v>
      </c>
      <c r="D24" s="62">
        <f>SUM(D5:D23)</f>
        <v>118021670</v>
      </c>
      <c r="E24" s="54">
        <f>SUM(E5:E23)</f>
        <v>110590000</v>
      </c>
      <c r="F24" s="55">
        <f>SUM(F5:F23)</f>
        <v>110770698.61</v>
      </c>
    </row>
    <row r="25" spans="1:7" s="1" customFormat="1" x14ac:dyDescent="0.25">
      <c r="A25" s="51"/>
      <c r="B25" s="51"/>
      <c r="C25" s="52"/>
      <c r="D25" s="53"/>
      <c r="E25" s="31"/>
      <c r="F25" s="31"/>
    </row>
    <row r="26" spans="1:7" s="1" customFormat="1" ht="15.75" thickBot="1" x14ac:dyDescent="0.3">
      <c r="A26" s="164" t="s">
        <v>42</v>
      </c>
      <c r="B26" s="164"/>
      <c r="C26" s="164"/>
      <c r="D26" s="164"/>
      <c r="E26" s="164"/>
      <c r="F26" s="164"/>
    </row>
    <row r="27" spans="1:7" s="1" customFormat="1" ht="24.75" thickBot="1" x14ac:dyDescent="0.3">
      <c r="A27" s="72" t="s">
        <v>0</v>
      </c>
      <c r="B27" s="63" t="s">
        <v>1</v>
      </c>
      <c r="C27" s="63" t="s">
        <v>2</v>
      </c>
      <c r="D27" s="80" t="s">
        <v>52</v>
      </c>
      <c r="E27" s="73" t="s">
        <v>56</v>
      </c>
      <c r="F27" s="74" t="s">
        <v>57</v>
      </c>
      <c r="G27" s="12"/>
    </row>
    <row r="28" spans="1:7" x14ac:dyDescent="0.25">
      <c r="A28" s="181" t="s">
        <v>25</v>
      </c>
      <c r="B28" s="182"/>
      <c r="C28" s="76" t="s">
        <v>74</v>
      </c>
      <c r="D28" s="59">
        <v>100000</v>
      </c>
      <c r="E28" s="86">
        <v>50000</v>
      </c>
      <c r="F28" s="77">
        <v>87658</v>
      </c>
      <c r="G28" s="11"/>
    </row>
    <row r="29" spans="1:7" s="15" customFormat="1" ht="25.5" x14ac:dyDescent="0.25">
      <c r="A29" s="183">
        <v>2169</v>
      </c>
      <c r="B29" s="184"/>
      <c r="C29" s="71" t="s">
        <v>75</v>
      </c>
      <c r="D29" s="84">
        <v>60000</v>
      </c>
      <c r="E29" s="87">
        <v>60000</v>
      </c>
      <c r="F29" s="85">
        <v>60000</v>
      </c>
      <c r="G29" s="11"/>
    </row>
    <row r="30" spans="1:7" x14ac:dyDescent="0.25">
      <c r="A30" s="150" t="s">
        <v>26</v>
      </c>
      <c r="B30" s="185"/>
      <c r="C30" s="56" t="s">
        <v>76</v>
      </c>
      <c r="D30" s="60">
        <v>480000</v>
      </c>
      <c r="E30" s="69">
        <v>480000</v>
      </c>
      <c r="F30" s="88">
        <v>480000</v>
      </c>
      <c r="G30" s="11"/>
    </row>
    <row r="31" spans="1:7" s="15" customFormat="1" x14ac:dyDescent="0.25">
      <c r="A31" s="150" t="s">
        <v>27</v>
      </c>
      <c r="B31" s="185"/>
      <c r="C31" s="56" t="s">
        <v>77</v>
      </c>
      <c r="D31" s="60">
        <v>1100000</v>
      </c>
      <c r="E31" s="69">
        <v>800000</v>
      </c>
      <c r="F31" s="88">
        <v>800000</v>
      </c>
      <c r="G31" s="11"/>
    </row>
    <row r="32" spans="1:7" x14ac:dyDescent="0.25">
      <c r="A32" s="150" t="s">
        <v>28</v>
      </c>
      <c r="B32" s="185"/>
      <c r="C32" s="56" t="s">
        <v>78</v>
      </c>
      <c r="D32" s="60">
        <v>1565500</v>
      </c>
      <c r="E32" s="89">
        <v>1521000</v>
      </c>
      <c r="F32" s="88">
        <v>1794000</v>
      </c>
      <c r="G32" s="11"/>
    </row>
    <row r="33" spans="1:7" s="15" customFormat="1" x14ac:dyDescent="0.25">
      <c r="A33" s="150">
        <v>2321</v>
      </c>
      <c r="B33" s="185"/>
      <c r="C33" s="56" t="s">
        <v>111</v>
      </c>
      <c r="D33" s="60">
        <v>0</v>
      </c>
      <c r="E33" s="89">
        <v>0</v>
      </c>
      <c r="F33" s="88">
        <v>2249116</v>
      </c>
      <c r="G33" s="11"/>
    </row>
    <row r="34" spans="1:7" s="15" customFormat="1" x14ac:dyDescent="0.25">
      <c r="A34" s="150">
        <v>2411</v>
      </c>
      <c r="B34" s="185"/>
      <c r="C34" s="56" t="s">
        <v>79</v>
      </c>
      <c r="D34" s="60">
        <v>8000</v>
      </c>
      <c r="E34" s="89">
        <v>0</v>
      </c>
      <c r="F34" s="88">
        <v>1015</v>
      </c>
      <c r="G34" s="11"/>
    </row>
    <row r="35" spans="1:7" s="15" customFormat="1" x14ac:dyDescent="0.25">
      <c r="A35" s="150">
        <v>3111</v>
      </c>
      <c r="B35" s="185"/>
      <c r="C35" s="56" t="s">
        <v>104</v>
      </c>
      <c r="D35" s="60">
        <v>0</v>
      </c>
      <c r="E35" s="89">
        <v>0</v>
      </c>
      <c r="F35" s="88">
        <v>221198.8</v>
      </c>
      <c r="G35" s="11"/>
    </row>
    <row r="36" spans="1:7" s="15" customFormat="1" ht="25.5" x14ac:dyDescent="0.25">
      <c r="A36" s="150">
        <v>3113</v>
      </c>
      <c r="B36" s="185"/>
      <c r="C36" s="56" t="s">
        <v>112</v>
      </c>
      <c r="D36" s="60">
        <v>0</v>
      </c>
      <c r="E36" s="89">
        <v>0</v>
      </c>
      <c r="F36" s="88">
        <v>12</v>
      </c>
      <c r="G36" s="11"/>
    </row>
    <row r="37" spans="1:7" x14ac:dyDescent="0.25">
      <c r="A37" s="150" t="s">
        <v>29</v>
      </c>
      <c r="B37" s="185"/>
      <c r="C37" s="56" t="s">
        <v>80</v>
      </c>
      <c r="D37" s="60">
        <v>70000</v>
      </c>
      <c r="E37" s="69">
        <v>70000</v>
      </c>
      <c r="F37" s="88">
        <v>109704</v>
      </c>
      <c r="G37" s="11"/>
    </row>
    <row r="38" spans="1:7" s="15" customFormat="1" x14ac:dyDescent="0.25">
      <c r="A38" s="150" t="s">
        <v>30</v>
      </c>
      <c r="B38" s="185"/>
      <c r="C38" s="56" t="s">
        <v>81</v>
      </c>
      <c r="D38" s="60">
        <v>19000</v>
      </c>
      <c r="E38" s="69">
        <v>55000</v>
      </c>
      <c r="F38" s="88">
        <v>55000</v>
      </c>
      <c r="G38" s="11"/>
    </row>
    <row r="39" spans="1:7" x14ac:dyDescent="0.25">
      <c r="A39" s="150" t="s">
        <v>31</v>
      </c>
      <c r="B39" s="185"/>
      <c r="C39" s="56" t="s">
        <v>82</v>
      </c>
      <c r="D39" s="60">
        <v>100000</v>
      </c>
      <c r="E39" s="69">
        <v>90000</v>
      </c>
      <c r="F39" s="88">
        <v>90000</v>
      </c>
      <c r="G39" s="11"/>
    </row>
    <row r="40" spans="1:7" ht="25.5" x14ac:dyDescent="0.25">
      <c r="A40" s="150" t="s">
        <v>7</v>
      </c>
      <c r="B40" s="185"/>
      <c r="C40" s="56" t="s">
        <v>83</v>
      </c>
      <c r="D40" s="60">
        <v>3000</v>
      </c>
      <c r="E40" s="69">
        <v>10000</v>
      </c>
      <c r="F40" s="88">
        <v>56100</v>
      </c>
      <c r="G40" s="11"/>
    </row>
    <row r="41" spans="1:7" x14ac:dyDescent="0.25">
      <c r="A41" s="150" t="s">
        <v>32</v>
      </c>
      <c r="B41" s="185"/>
      <c r="C41" s="56" t="s">
        <v>84</v>
      </c>
      <c r="D41" s="60">
        <v>450000</v>
      </c>
      <c r="E41" s="69">
        <v>400000</v>
      </c>
      <c r="F41" s="88">
        <v>516302</v>
      </c>
      <c r="G41" s="11"/>
    </row>
    <row r="42" spans="1:7" s="15" customFormat="1" x14ac:dyDescent="0.25">
      <c r="A42" s="150">
        <v>3421</v>
      </c>
      <c r="B42" s="185"/>
      <c r="C42" s="56" t="s">
        <v>107</v>
      </c>
      <c r="D42" s="60">
        <v>0</v>
      </c>
      <c r="E42" s="69">
        <v>0</v>
      </c>
      <c r="F42" s="88">
        <v>85000</v>
      </c>
      <c r="G42" s="11"/>
    </row>
    <row r="43" spans="1:7" s="15" customFormat="1" x14ac:dyDescent="0.25">
      <c r="A43" s="150">
        <v>3429</v>
      </c>
      <c r="B43" s="185"/>
      <c r="C43" s="56" t="s">
        <v>113</v>
      </c>
      <c r="D43" s="60">
        <v>0</v>
      </c>
      <c r="E43" s="69">
        <v>0</v>
      </c>
      <c r="F43" s="88">
        <v>5488</v>
      </c>
      <c r="G43" s="11"/>
    </row>
    <row r="44" spans="1:7" s="15" customFormat="1" x14ac:dyDescent="0.25">
      <c r="A44" s="150" t="s">
        <v>33</v>
      </c>
      <c r="B44" s="185"/>
      <c r="C44" s="56" t="s">
        <v>85</v>
      </c>
      <c r="D44" s="60">
        <v>304934</v>
      </c>
      <c r="E44" s="69">
        <v>290000</v>
      </c>
      <c r="F44" s="88">
        <v>290000</v>
      </c>
      <c r="G44" s="11"/>
    </row>
    <row r="45" spans="1:7" s="15" customFormat="1" x14ac:dyDescent="0.25">
      <c r="A45" s="150">
        <v>3613</v>
      </c>
      <c r="B45" s="185"/>
      <c r="C45" s="56" t="s">
        <v>86</v>
      </c>
      <c r="D45" s="60">
        <v>6060000</v>
      </c>
      <c r="E45" s="69">
        <v>4845000</v>
      </c>
      <c r="F45" s="88">
        <v>5028223</v>
      </c>
      <c r="G45" s="11"/>
    </row>
    <row r="46" spans="1:7" s="15" customFormat="1" x14ac:dyDescent="0.25">
      <c r="A46" s="150">
        <v>3631</v>
      </c>
      <c r="B46" s="185"/>
      <c r="C46" s="56" t="s">
        <v>39</v>
      </c>
      <c r="D46" s="60">
        <v>0</v>
      </c>
      <c r="E46" s="69">
        <v>0</v>
      </c>
      <c r="F46" s="88">
        <v>9782</v>
      </c>
      <c r="G46" s="11"/>
    </row>
    <row r="47" spans="1:7" s="15" customFormat="1" x14ac:dyDescent="0.25">
      <c r="A47" s="150">
        <v>3939</v>
      </c>
      <c r="B47" s="185"/>
      <c r="C47" s="56" t="s">
        <v>87</v>
      </c>
      <c r="D47" s="60">
        <v>2827000</v>
      </c>
      <c r="E47" s="69">
        <v>3406000</v>
      </c>
      <c r="F47" s="88">
        <v>4158385</v>
      </c>
      <c r="G47" s="11"/>
    </row>
    <row r="48" spans="1:7" ht="25.5" x14ac:dyDescent="0.25">
      <c r="A48" s="150" t="s">
        <v>35</v>
      </c>
      <c r="B48" s="185"/>
      <c r="C48" s="56" t="s">
        <v>88</v>
      </c>
      <c r="D48" s="60">
        <v>20000</v>
      </c>
      <c r="E48" s="89">
        <v>15000</v>
      </c>
      <c r="F48" s="88">
        <v>15000</v>
      </c>
      <c r="G48" s="11"/>
    </row>
    <row r="49" spans="1:8" s="15" customFormat="1" x14ac:dyDescent="0.25">
      <c r="A49" s="150">
        <v>3725</v>
      </c>
      <c r="B49" s="185"/>
      <c r="C49" s="56" t="s">
        <v>89</v>
      </c>
      <c r="D49" s="60">
        <v>830000</v>
      </c>
      <c r="E49" s="89">
        <v>750000</v>
      </c>
      <c r="F49" s="88">
        <v>750000</v>
      </c>
      <c r="G49" s="11"/>
    </row>
    <row r="50" spans="1:8" x14ac:dyDescent="0.25">
      <c r="A50" s="150" t="s">
        <v>36</v>
      </c>
      <c r="B50" s="185"/>
      <c r="C50" s="56" t="s">
        <v>90</v>
      </c>
      <c r="D50" s="60">
        <v>20000</v>
      </c>
      <c r="E50" s="89">
        <v>20000</v>
      </c>
      <c r="F50" s="88">
        <v>20000</v>
      </c>
      <c r="G50" s="11"/>
    </row>
    <row r="51" spans="1:8" s="15" customFormat="1" x14ac:dyDescent="0.25">
      <c r="A51" s="150">
        <v>4339</v>
      </c>
      <c r="B51" s="185"/>
      <c r="C51" s="56" t="s">
        <v>114</v>
      </c>
      <c r="D51" s="60">
        <v>0</v>
      </c>
      <c r="E51" s="89">
        <v>0</v>
      </c>
      <c r="F51" s="88">
        <v>11000</v>
      </c>
      <c r="G51" s="11"/>
    </row>
    <row r="52" spans="1:8" ht="25.5" x14ac:dyDescent="0.25">
      <c r="A52" s="150" t="s">
        <v>37</v>
      </c>
      <c r="B52" s="185"/>
      <c r="C52" s="56" t="s">
        <v>91</v>
      </c>
      <c r="D52" s="60">
        <v>1200000</v>
      </c>
      <c r="E52" s="69">
        <v>1200000</v>
      </c>
      <c r="F52" s="88">
        <v>1246758</v>
      </c>
      <c r="G52" s="11"/>
    </row>
    <row r="53" spans="1:8" x14ac:dyDescent="0.25">
      <c r="A53" s="150" t="s">
        <v>38</v>
      </c>
      <c r="B53" s="185"/>
      <c r="C53" s="56" t="s">
        <v>92</v>
      </c>
      <c r="D53" s="60">
        <v>95000</v>
      </c>
      <c r="E53" s="69">
        <v>95000</v>
      </c>
      <c r="F53" s="88">
        <v>95000</v>
      </c>
      <c r="G53" s="11"/>
    </row>
    <row r="54" spans="1:8" s="15" customFormat="1" ht="25.5" x14ac:dyDescent="0.25">
      <c r="A54" s="150">
        <v>4399</v>
      </c>
      <c r="B54" s="185"/>
      <c r="C54" s="56" t="s">
        <v>115</v>
      </c>
      <c r="D54" s="60">
        <v>0</v>
      </c>
      <c r="E54" s="69">
        <v>201123</v>
      </c>
      <c r="F54" s="88">
        <v>201123</v>
      </c>
      <c r="G54" s="11"/>
    </row>
    <row r="55" spans="1:8" s="15" customFormat="1" x14ac:dyDescent="0.25">
      <c r="A55" s="150">
        <v>5311</v>
      </c>
      <c r="B55" s="185"/>
      <c r="C55" s="56" t="s">
        <v>93</v>
      </c>
      <c r="D55" s="60">
        <v>65000</v>
      </c>
      <c r="E55" s="69">
        <v>54000</v>
      </c>
      <c r="F55" s="88">
        <v>95690</v>
      </c>
      <c r="G55" s="11"/>
    </row>
    <row r="56" spans="1:8" s="15" customFormat="1" x14ac:dyDescent="0.25">
      <c r="A56" s="150">
        <v>5512</v>
      </c>
      <c r="B56" s="185"/>
      <c r="C56" s="56" t="s">
        <v>116</v>
      </c>
      <c r="D56" s="60">
        <v>0</v>
      </c>
      <c r="E56" s="69">
        <v>0</v>
      </c>
      <c r="F56" s="88">
        <v>168001</v>
      </c>
      <c r="G56" s="11"/>
    </row>
    <row r="57" spans="1:8" s="15" customFormat="1" x14ac:dyDescent="0.25">
      <c r="A57" s="150">
        <v>6171</v>
      </c>
      <c r="B57" s="185"/>
      <c r="C57" s="56" t="s">
        <v>94</v>
      </c>
      <c r="D57" s="60">
        <v>140000</v>
      </c>
      <c r="E57" s="69">
        <v>125000</v>
      </c>
      <c r="F57" s="88">
        <v>496493</v>
      </c>
      <c r="G57" s="11"/>
    </row>
    <row r="58" spans="1:8" s="15" customFormat="1" ht="15.75" thickBot="1" x14ac:dyDescent="0.3">
      <c r="A58" s="150">
        <v>6310</v>
      </c>
      <c r="B58" s="185"/>
      <c r="C58" s="56" t="s">
        <v>95</v>
      </c>
      <c r="D58" s="60">
        <v>324000</v>
      </c>
      <c r="E58" s="69">
        <v>324000</v>
      </c>
      <c r="F58" s="88">
        <v>324000</v>
      </c>
      <c r="G58" s="11"/>
    </row>
    <row r="59" spans="1:8" s="1" customFormat="1" ht="15.75" thickBot="1" x14ac:dyDescent="0.3">
      <c r="A59" s="78"/>
      <c r="B59" s="67"/>
      <c r="C59" s="57" t="s">
        <v>45</v>
      </c>
      <c r="D59" s="62">
        <f>SUM(D28:D58)</f>
        <v>15841434</v>
      </c>
      <c r="E59" s="68">
        <f>SUM(E28:E58)</f>
        <v>14861123</v>
      </c>
      <c r="F59" s="79">
        <f>SUM(F28:F58)</f>
        <v>19520048.800000001</v>
      </c>
      <c r="G59" s="11"/>
    </row>
    <row r="60" spans="1:8" s="1" customFormat="1" x14ac:dyDescent="0.25">
      <c r="A60" s="51"/>
      <c r="B60" s="51"/>
      <c r="C60" s="52"/>
      <c r="D60" s="53"/>
      <c r="E60" s="31"/>
      <c r="F60" s="31"/>
    </row>
    <row r="61" spans="1:8" s="1" customFormat="1" ht="15.75" thickBot="1" x14ac:dyDescent="0.3">
      <c r="A61" s="165" t="s">
        <v>43</v>
      </c>
      <c r="B61" s="165"/>
      <c r="C61" s="165"/>
      <c r="D61" s="165"/>
      <c r="E61" s="165"/>
      <c r="F61" s="165"/>
      <c r="G61" s="15"/>
      <c r="H61" s="18"/>
    </row>
    <row r="62" spans="1:8" s="1" customFormat="1" ht="24.75" thickBot="1" x14ac:dyDescent="0.3">
      <c r="A62" s="3" t="s">
        <v>0</v>
      </c>
      <c r="B62" s="4" t="s">
        <v>1</v>
      </c>
      <c r="C62" s="4" t="s">
        <v>2</v>
      </c>
      <c r="D62" s="93" t="s">
        <v>52</v>
      </c>
      <c r="E62" s="73" t="s">
        <v>56</v>
      </c>
      <c r="F62" s="74" t="s">
        <v>57</v>
      </c>
      <c r="G62" s="12"/>
      <c r="H62" s="19"/>
    </row>
    <row r="63" spans="1:8" x14ac:dyDescent="0.25">
      <c r="A63" s="144" t="s">
        <v>34</v>
      </c>
      <c r="B63" s="117"/>
      <c r="C63" s="38" t="s">
        <v>87</v>
      </c>
      <c r="D63" s="92">
        <v>400000</v>
      </c>
      <c r="E63" s="90">
        <v>900000</v>
      </c>
      <c r="F63" s="35">
        <v>910000</v>
      </c>
      <c r="G63" s="11"/>
    </row>
    <row r="64" spans="1:8" s="15" customFormat="1" ht="15.75" thickBot="1" x14ac:dyDescent="0.3">
      <c r="A64" s="144">
        <v>6171</v>
      </c>
      <c r="B64" s="117"/>
      <c r="C64" s="56" t="s">
        <v>94</v>
      </c>
      <c r="D64" s="92">
        <v>0</v>
      </c>
      <c r="E64" s="90">
        <v>0</v>
      </c>
      <c r="F64" s="35">
        <v>5003</v>
      </c>
      <c r="G64" s="11"/>
    </row>
    <row r="65" spans="1:7" s="1" customFormat="1" ht="15.75" thickBot="1" x14ac:dyDescent="0.3">
      <c r="A65" s="6"/>
      <c r="B65" s="7"/>
      <c r="C65" s="57" t="s">
        <v>45</v>
      </c>
      <c r="D65" s="62">
        <f>SUM(D63:D64)</f>
        <v>400000</v>
      </c>
      <c r="E65" s="91">
        <f>SUM(E63:E64)</f>
        <v>900000</v>
      </c>
      <c r="F65" s="36">
        <f>SUM(F63:F64)</f>
        <v>915003</v>
      </c>
      <c r="G65" s="11"/>
    </row>
    <row r="66" spans="1:7" s="1" customFormat="1" x14ac:dyDescent="0.25">
      <c r="A66" s="51"/>
      <c r="B66" s="51"/>
      <c r="C66" s="52"/>
      <c r="D66" s="53"/>
      <c r="E66" s="31"/>
      <c r="F66" s="31"/>
    </row>
    <row r="67" spans="1:7" s="1" customFormat="1" ht="15.75" thickBot="1" x14ac:dyDescent="0.3">
      <c r="A67" s="166" t="s">
        <v>44</v>
      </c>
      <c r="B67" s="166"/>
      <c r="C67" s="166"/>
      <c r="D67" s="166"/>
      <c r="E67" s="166"/>
      <c r="F67" s="166"/>
    </row>
    <row r="68" spans="1:7" s="1" customFormat="1" ht="24.75" thickBot="1" x14ac:dyDescent="0.3">
      <c r="A68" s="44" t="s">
        <v>0</v>
      </c>
      <c r="B68" s="45" t="s">
        <v>1</v>
      </c>
      <c r="C68" s="94" t="s">
        <v>2</v>
      </c>
      <c r="D68" s="95" t="s">
        <v>52</v>
      </c>
      <c r="E68" s="64" t="s">
        <v>56</v>
      </c>
      <c r="F68" s="65" t="s">
        <v>57</v>
      </c>
      <c r="G68" s="12"/>
    </row>
    <row r="69" spans="1:7" s="15" customFormat="1" ht="25.5" x14ac:dyDescent="0.25">
      <c r="A69" s="175"/>
      <c r="B69" s="176">
        <v>4111</v>
      </c>
      <c r="C69" s="75" t="s">
        <v>117</v>
      </c>
      <c r="D69" s="96">
        <v>0</v>
      </c>
      <c r="E69" s="32">
        <v>0</v>
      </c>
      <c r="F69" s="48">
        <v>218000</v>
      </c>
      <c r="G69" s="11"/>
    </row>
    <row r="70" spans="1:7" ht="38.25" x14ac:dyDescent="0.25">
      <c r="A70" s="177" t="s">
        <v>4</v>
      </c>
      <c r="B70" s="178" t="s">
        <v>5</v>
      </c>
      <c r="C70" s="70" t="s">
        <v>158</v>
      </c>
      <c r="D70" s="105">
        <v>21424800</v>
      </c>
      <c r="E70" s="106">
        <v>19500000</v>
      </c>
      <c r="F70" s="107">
        <v>20209800</v>
      </c>
      <c r="G70" s="11"/>
    </row>
    <row r="71" spans="1:7" s="15" customFormat="1" ht="25.5" x14ac:dyDescent="0.25">
      <c r="A71" s="177"/>
      <c r="B71" s="178">
        <v>4116</v>
      </c>
      <c r="C71" s="70" t="s">
        <v>118</v>
      </c>
      <c r="D71" s="105">
        <v>0</v>
      </c>
      <c r="E71" s="106">
        <v>748172</v>
      </c>
      <c r="F71" s="107">
        <v>9307375</v>
      </c>
      <c r="G71" s="11"/>
    </row>
    <row r="72" spans="1:7" x14ac:dyDescent="0.25">
      <c r="A72" s="144" t="s">
        <v>4</v>
      </c>
      <c r="B72" s="117" t="s">
        <v>6</v>
      </c>
      <c r="C72" s="114" t="s">
        <v>96</v>
      </c>
      <c r="D72" s="92">
        <v>145000</v>
      </c>
      <c r="E72" s="90">
        <v>130000</v>
      </c>
      <c r="F72" s="49">
        <v>190000</v>
      </c>
      <c r="G72" s="11"/>
    </row>
    <row r="73" spans="1:7" s="15" customFormat="1" x14ac:dyDescent="0.25">
      <c r="A73" s="144"/>
      <c r="B73" s="117">
        <v>4122</v>
      </c>
      <c r="C73" s="114" t="s">
        <v>120</v>
      </c>
      <c r="D73" s="92">
        <v>0</v>
      </c>
      <c r="E73" s="90">
        <v>0</v>
      </c>
      <c r="F73" s="49">
        <v>3325530</v>
      </c>
      <c r="G73" s="11"/>
    </row>
    <row r="74" spans="1:7" s="15" customFormat="1" x14ac:dyDescent="0.25">
      <c r="A74" s="144" t="s">
        <v>3</v>
      </c>
      <c r="B74" s="117">
        <v>4134</v>
      </c>
      <c r="C74" s="114" t="s">
        <v>97</v>
      </c>
      <c r="D74" s="92">
        <v>1638500</v>
      </c>
      <c r="E74" s="90">
        <v>1389900</v>
      </c>
      <c r="F74" s="49">
        <v>1389900</v>
      </c>
      <c r="G74" s="11"/>
    </row>
    <row r="75" spans="1:7" s="15" customFormat="1" ht="15.75" thickBot="1" x14ac:dyDescent="0.3">
      <c r="A75" s="179"/>
      <c r="B75" s="180">
        <v>4216</v>
      </c>
      <c r="C75" s="115" t="s">
        <v>119</v>
      </c>
      <c r="D75" s="61">
        <v>0</v>
      </c>
      <c r="E75" s="108">
        <v>10081318</v>
      </c>
      <c r="F75" s="83">
        <v>17240217</v>
      </c>
      <c r="G75" s="11"/>
    </row>
    <row r="76" spans="1:7" ht="15.75" thickBot="1" x14ac:dyDescent="0.3">
      <c r="A76" s="109"/>
      <c r="B76" s="110"/>
      <c r="C76" s="57" t="s">
        <v>45</v>
      </c>
      <c r="D76" s="111">
        <f>SUM(D69:D75)</f>
        <v>23208300</v>
      </c>
      <c r="E76" s="112">
        <f>SUM(E69:E75)</f>
        <v>31849390</v>
      </c>
      <c r="F76" s="113">
        <f>SUM(F69:F75)</f>
        <v>51880822</v>
      </c>
      <c r="G76" s="11"/>
    </row>
    <row r="77" spans="1:7" x14ac:dyDescent="0.25">
      <c r="A77" s="8"/>
      <c r="B77" s="8"/>
      <c r="C77" s="9"/>
      <c r="D77" s="24"/>
    </row>
    <row r="78" spans="1:7" x14ac:dyDescent="0.25">
      <c r="A78" s="13"/>
      <c r="B78" s="13"/>
      <c r="C78" s="14"/>
      <c r="D78" s="25"/>
    </row>
    <row r="79" spans="1:7" ht="15.75" x14ac:dyDescent="0.25">
      <c r="A79" s="161" t="s">
        <v>50</v>
      </c>
      <c r="B79" s="161"/>
      <c r="C79" s="161"/>
      <c r="D79" s="140">
        <f>SUM(D76,D65,D59,D24)</f>
        <v>157471404</v>
      </c>
      <c r="E79" s="97">
        <f>E24+E59+E65+E76</f>
        <v>158200513</v>
      </c>
      <c r="F79" s="97">
        <f>F24+F59+F65+F76</f>
        <v>183086572.41</v>
      </c>
      <c r="G79" s="29"/>
    </row>
    <row r="81" spans="4:6" x14ac:dyDescent="0.25">
      <c r="D81" s="27"/>
      <c r="E81" s="31"/>
      <c r="F81" s="28"/>
    </row>
    <row r="824" ht="15.75" customHeight="1" x14ac:dyDescent="0.25"/>
    <row r="825" ht="15" customHeight="1" x14ac:dyDescent="0.25"/>
  </sheetData>
  <sortState ref="A157:V164">
    <sortCondition ref="A33:A126"/>
  </sortState>
  <mergeCells count="6">
    <mergeCell ref="A79:C79"/>
    <mergeCell ref="A1:F1"/>
    <mergeCell ref="A3:F3"/>
    <mergeCell ref="A26:F26"/>
    <mergeCell ref="A61:F61"/>
    <mergeCell ref="A67:F67"/>
  </mergeCells>
  <pageMargins left="0.7" right="0.7" top="0.75" bottom="0.75" header="0.3" footer="0.3"/>
  <pageSetup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"/>
  <sheetViews>
    <sheetView workbookViewId="0">
      <selection activeCell="I18" sqref="I18"/>
    </sheetView>
  </sheetViews>
  <sheetFormatPr defaultRowHeight="15" customHeight="1" x14ac:dyDescent="0.25"/>
  <cols>
    <col min="1" max="2" width="5.7109375" style="23" customWidth="1"/>
    <col min="3" max="3" width="47.28515625" customWidth="1"/>
    <col min="4" max="4" width="17.7109375" style="26" customWidth="1"/>
    <col min="5" max="6" width="13.7109375" style="15" customWidth="1"/>
    <col min="7" max="7" width="2.42578125" customWidth="1"/>
  </cols>
  <sheetData>
    <row r="1" spans="1:7" s="15" customFormat="1" ht="24.75" customHeight="1" x14ac:dyDescent="0.35">
      <c r="A1" s="162" t="s">
        <v>98</v>
      </c>
      <c r="B1" s="162"/>
      <c r="C1" s="162"/>
      <c r="D1" s="162"/>
      <c r="E1" s="162"/>
      <c r="F1" s="162"/>
    </row>
    <row r="2" spans="1:7" s="16" customFormat="1" ht="15" customHeight="1" x14ac:dyDescent="0.35">
      <c r="A2" s="99"/>
      <c r="B2" s="99"/>
      <c r="C2" s="42"/>
      <c r="D2" s="42"/>
    </row>
    <row r="3" spans="1:7" s="16" customFormat="1" ht="15" customHeight="1" thickBot="1" x14ac:dyDescent="0.3">
      <c r="A3" s="167" t="s">
        <v>99</v>
      </c>
      <c r="B3" s="167"/>
      <c r="C3" s="167"/>
      <c r="D3" s="167"/>
      <c r="E3" s="167"/>
      <c r="F3" s="167"/>
    </row>
    <row r="4" spans="1:7" s="15" customFormat="1" ht="25.5" customHeight="1" thickBot="1" x14ac:dyDescent="0.3">
      <c r="A4" s="3" t="s">
        <v>0</v>
      </c>
      <c r="B4" s="4" t="s">
        <v>1</v>
      </c>
      <c r="C4" s="10" t="s">
        <v>2</v>
      </c>
      <c r="D4" s="80" t="s">
        <v>52</v>
      </c>
      <c r="E4" s="73" t="s">
        <v>56</v>
      </c>
      <c r="F4" s="74" t="s">
        <v>57</v>
      </c>
      <c r="G4" s="26"/>
    </row>
    <row r="5" spans="1:7" s="15" customFormat="1" x14ac:dyDescent="0.25">
      <c r="A5" s="144">
        <v>2143</v>
      </c>
      <c r="B5" s="117" t="s">
        <v>100</v>
      </c>
      <c r="C5" s="148" t="s">
        <v>127</v>
      </c>
      <c r="D5" s="118">
        <v>600000</v>
      </c>
      <c r="E5" s="69">
        <v>600000</v>
      </c>
      <c r="F5" s="146">
        <v>600000</v>
      </c>
      <c r="G5" s="26"/>
    </row>
    <row r="6" spans="1:7" s="15" customFormat="1" x14ac:dyDescent="0.25">
      <c r="A6" s="144">
        <v>2144</v>
      </c>
      <c r="B6" s="117" t="s">
        <v>100</v>
      </c>
      <c r="C6" s="148" t="s">
        <v>74</v>
      </c>
      <c r="D6" s="118">
        <v>3000</v>
      </c>
      <c r="E6" s="69">
        <v>3000</v>
      </c>
      <c r="F6" s="146">
        <v>3000</v>
      </c>
      <c r="G6" s="26"/>
    </row>
    <row r="7" spans="1:7" s="15" customFormat="1" x14ac:dyDescent="0.25">
      <c r="A7" s="144">
        <v>2212</v>
      </c>
      <c r="B7" s="117" t="s">
        <v>100</v>
      </c>
      <c r="C7" s="148" t="s">
        <v>103</v>
      </c>
      <c r="D7" s="118">
        <v>380000</v>
      </c>
      <c r="E7" s="69">
        <v>280000</v>
      </c>
      <c r="F7" s="146">
        <v>562000</v>
      </c>
      <c r="G7" s="26"/>
    </row>
    <row r="8" spans="1:7" s="15" customFormat="1" x14ac:dyDescent="0.25">
      <c r="A8" s="144">
        <v>2219</v>
      </c>
      <c r="B8" s="117" t="s">
        <v>100</v>
      </c>
      <c r="C8" s="148" t="s">
        <v>76</v>
      </c>
      <c r="D8" s="118">
        <v>1500000</v>
      </c>
      <c r="E8" s="69">
        <v>1600000</v>
      </c>
      <c r="F8" s="146">
        <v>1600000</v>
      </c>
      <c r="G8" s="26"/>
    </row>
    <row r="9" spans="1:7" s="15" customFormat="1" x14ac:dyDescent="0.25">
      <c r="A9" s="144">
        <v>2223</v>
      </c>
      <c r="B9" s="117" t="s">
        <v>100</v>
      </c>
      <c r="C9" s="148" t="s">
        <v>128</v>
      </c>
      <c r="D9" s="118">
        <v>0</v>
      </c>
      <c r="E9" s="69">
        <v>0</v>
      </c>
      <c r="F9" s="146">
        <v>200000</v>
      </c>
      <c r="G9" s="26"/>
    </row>
    <row r="10" spans="1:7" s="15" customFormat="1" x14ac:dyDescent="0.25">
      <c r="A10" s="144">
        <v>2292</v>
      </c>
      <c r="B10" s="117" t="s">
        <v>100</v>
      </c>
      <c r="C10" s="148" t="s">
        <v>129</v>
      </c>
      <c r="D10" s="118">
        <v>1100000</v>
      </c>
      <c r="E10" s="69">
        <v>1100000</v>
      </c>
      <c r="F10" s="146">
        <v>1135000</v>
      </c>
      <c r="G10" s="26"/>
    </row>
    <row r="11" spans="1:7" s="15" customFormat="1" x14ac:dyDescent="0.25">
      <c r="A11" s="144">
        <v>2321</v>
      </c>
      <c r="B11" s="117" t="s">
        <v>100</v>
      </c>
      <c r="C11" s="148" t="s">
        <v>130</v>
      </c>
      <c r="D11" s="118">
        <v>73000</v>
      </c>
      <c r="E11" s="69">
        <v>73000</v>
      </c>
      <c r="F11" s="146">
        <v>1627599.8</v>
      </c>
      <c r="G11" s="26"/>
    </row>
    <row r="12" spans="1:7" s="15" customFormat="1" x14ac:dyDescent="0.25">
      <c r="A12" s="144">
        <v>3111</v>
      </c>
      <c r="B12" s="117" t="s">
        <v>100</v>
      </c>
      <c r="C12" s="148" t="s">
        <v>104</v>
      </c>
      <c r="D12" s="118">
        <v>1350000</v>
      </c>
      <c r="E12" s="69">
        <v>1420000</v>
      </c>
      <c r="F12" s="146">
        <v>1719462</v>
      </c>
      <c r="G12" s="26"/>
    </row>
    <row r="13" spans="1:7" s="152" customFormat="1" ht="12" x14ac:dyDescent="0.2">
      <c r="A13" s="168" t="s">
        <v>160</v>
      </c>
      <c r="B13" s="169"/>
      <c r="C13" s="170"/>
      <c r="D13" s="153"/>
      <c r="E13" s="154"/>
      <c r="F13" s="155"/>
      <c r="G13" s="151"/>
    </row>
    <row r="14" spans="1:7" s="152" customFormat="1" ht="12" x14ac:dyDescent="0.2">
      <c r="A14" s="156">
        <v>3111</v>
      </c>
      <c r="B14" s="157">
        <v>5331</v>
      </c>
      <c r="C14" s="158" t="s">
        <v>162</v>
      </c>
      <c r="D14" s="153">
        <v>600000</v>
      </c>
      <c r="E14" s="154">
        <v>600000</v>
      </c>
      <c r="F14" s="155">
        <v>600000</v>
      </c>
      <c r="G14" s="151"/>
    </row>
    <row r="15" spans="1:7" s="152" customFormat="1" ht="12" x14ac:dyDescent="0.2">
      <c r="A15" s="156">
        <v>3111</v>
      </c>
      <c r="B15" s="157">
        <v>5331</v>
      </c>
      <c r="C15" s="158" t="s">
        <v>163</v>
      </c>
      <c r="D15" s="153">
        <v>750000</v>
      </c>
      <c r="E15" s="154">
        <v>700000</v>
      </c>
      <c r="F15" s="155">
        <v>700000</v>
      </c>
      <c r="G15" s="151"/>
    </row>
    <row r="16" spans="1:7" s="15" customFormat="1" x14ac:dyDescent="0.25">
      <c r="A16" s="144">
        <v>3113</v>
      </c>
      <c r="B16" s="117" t="s">
        <v>100</v>
      </c>
      <c r="C16" s="148" t="s">
        <v>121</v>
      </c>
      <c r="D16" s="118">
        <v>3317000</v>
      </c>
      <c r="E16" s="69">
        <v>3230000</v>
      </c>
      <c r="F16" s="146">
        <v>5559584</v>
      </c>
      <c r="G16" s="26"/>
    </row>
    <row r="17" spans="1:7" s="152" customFormat="1" ht="12" x14ac:dyDescent="0.2">
      <c r="A17" s="168" t="s">
        <v>160</v>
      </c>
      <c r="B17" s="169"/>
      <c r="C17" s="170"/>
      <c r="D17" s="153"/>
      <c r="E17" s="154"/>
      <c r="F17" s="155"/>
      <c r="G17" s="151"/>
    </row>
    <row r="18" spans="1:7" s="152" customFormat="1" ht="12" x14ac:dyDescent="0.2">
      <c r="A18" s="156">
        <v>3113</v>
      </c>
      <c r="B18" s="157">
        <v>5331</v>
      </c>
      <c r="C18" s="158" t="s">
        <v>164</v>
      </c>
      <c r="D18" s="153">
        <v>3300000</v>
      </c>
      <c r="E18" s="154">
        <v>3200000</v>
      </c>
      <c r="F18" s="155">
        <v>3200000</v>
      </c>
      <c r="G18" s="151"/>
    </row>
    <row r="19" spans="1:7" s="15" customFormat="1" x14ac:dyDescent="0.25">
      <c r="A19" s="144">
        <v>3122</v>
      </c>
      <c r="B19" s="117" t="s">
        <v>100</v>
      </c>
      <c r="C19" s="148" t="s">
        <v>122</v>
      </c>
      <c r="D19" s="118">
        <v>1033270</v>
      </c>
      <c r="E19" s="69">
        <v>733270</v>
      </c>
      <c r="F19" s="146">
        <v>733270</v>
      </c>
      <c r="G19" s="26"/>
    </row>
    <row r="20" spans="1:7" s="15" customFormat="1" x14ac:dyDescent="0.25">
      <c r="A20" s="144">
        <v>3141</v>
      </c>
      <c r="B20" s="117" t="s">
        <v>100</v>
      </c>
      <c r="C20" s="148" t="s">
        <v>131</v>
      </c>
      <c r="D20" s="118">
        <v>1605000</v>
      </c>
      <c r="E20" s="69">
        <v>1605000</v>
      </c>
      <c r="F20" s="146">
        <v>1605000</v>
      </c>
      <c r="G20" s="26"/>
    </row>
    <row r="21" spans="1:7" s="15" customFormat="1" x14ac:dyDescent="0.25">
      <c r="A21" s="144">
        <v>3231</v>
      </c>
      <c r="B21" s="117" t="s">
        <v>100</v>
      </c>
      <c r="C21" s="148" t="s">
        <v>105</v>
      </c>
      <c r="D21" s="118">
        <v>175000</v>
      </c>
      <c r="E21" s="69">
        <v>70000</v>
      </c>
      <c r="F21" s="146">
        <v>278496</v>
      </c>
      <c r="G21" s="26"/>
    </row>
    <row r="22" spans="1:7" s="152" customFormat="1" ht="12" x14ac:dyDescent="0.2">
      <c r="A22" s="168" t="s">
        <v>160</v>
      </c>
      <c r="B22" s="169"/>
      <c r="C22" s="170"/>
      <c r="D22" s="153"/>
      <c r="E22" s="154"/>
      <c r="F22" s="155"/>
      <c r="G22" s="151"/>
    </row>
    <row r="23" spans="1:7" s="152" customFormat="1" ht="12" x14ac:dyDescent="0.2">
      <c r="A23" s="156">
        <v>3231</v>
      </c>
      <c r="B23" s="157">
        <v>5331</v>
      </c>
      <c r="C23" s="158" t="s">
        <v>165</v>
      </c>
      <c r="D23" s="153">
        <v>100000</v>
      </c>
      <c r="E23" s="154">
        <v>50000</v>
      </c>
      <c r="F23" s="155">
        <v>50000</v>
      </c>
      <c r="G23" s="151"/>
    </row>
    <row r="24" spans="1:7" s="15" customFormat="1" x14ac:dyDescent="0.25">
      <c r="A24" s="144">
        <v>3314</v>
      </c>
      <c r="B24" s="117" t="s">
        <v>100</v>
      </c>
      <c r="C24" s="148" t="s">
        <v>80</v>
      </c>
      <c r="D24" s="118">
        <v>2886440</v>
      </c>
      <c r="E24" s="69">
        <v>2810100</v>
      </c>
      <c r="F24" s="146">
        <v>3377754</v>
      </c>
      <c r="G24" s="26"/>
    </row>
    <row r="25" spans="1:7" s="15" customFormat="1" x14ac:dyDescent="0.25">
      <c r="A25" s="144">
        <v>3317</v>
      </c>
      <c r="B25" s="117" t="s">
        <v>100</v>
      </c>
      <c r="C25" s="148" t="s">
        <v>132</v>
      </c>
      <c r="D25" s="118">
        <v>55000</v>
      </c>
      <c r="E25" s="69">
        <v>55000</v>
      </c>
      <c r="F25" s="146">
        <v>55000</v>
      </c>
      <c r="G25" s="26"/>
    </row>
    <row r="26" spans="1:7" s="15" customFormat="1" x14ac:dyDescent="0.25">
      <c r="A26" s="144">
        <v>3319</v>
      </c>
      <c r="B26" s="117" t="s">
        <v>100</v>
      </c>
      <c r="C26" s="148" t="s">
        <v>81</v>
      </c>
      <c r="D26" s="118">
        <v>45000</v>
      </c>
      <c r="E26" s="69">
        <v>45000</v>
      </c>
      <c r="F26" s="146">
        <v>45000</v>
      </c>
      <c r="G26" s="26"/>
    </row>
    <row r="27" spans="1:7" s="147" customFormat="1" ht="25.5" x14ac:dyDescent="0.25">
      <c r="A27" s="144">
        <v>3326</v>
      </c>
      <c r="B27" s="117" t="s">
        <v>100</v>
      </c>
      <c r="C27" s="145" t="s">
        <v>123</v>
      </c>
      <c r="D27" s="118">
        <v>160000</v>
      </c>
      <c r="E27" s="69">
        <v>70000</v>
      </c>
      <c r="F27" s="146">
        <v>70000</v>
      </c>
      <c r="G27" s="116"/>
    </row>
    <row r="28" spans="1:7" s="15" customFormat="1" ht="25.5" x14ac:dyDescent="0.25">
      <c r="A28" s="144">
        <v>3330</v>
      </c>
      <c r="B28" s="117" t="s">
        <v>100</v>
      </c>
      <c r="C28" s="145" t="s">
        <v>133</v>
      </c>
      <c r="D28" s="118">
        <v>0</v>
      </c>
      <c r="E28" s="69">
        <v>0</v>
      </c>
      <c r="F28" s="146">
        <v>10000</v>
      </c>
      <c r="G28" s="26"/>
    </row>
    <row r="29" spans="1:7" s="15" customFormat="1" x14ac:dyDescent="0.25">
      <c r="A29" s="144">
        <v>3349</v>
      </c>
      <c r="B29" s="117" t="s">
        <v>100</v>
      </c>
      <c r="C29" s="148" t="s">
        <v>82</v>
      </c>
      <c r="D29" s="118">
        <v>562000</v>
      </c>
      <c r="E29" s="69">
        <v>566000</v>
      </c>
      <c r="F29" s="146">
        <v>566000</v>
      </c>
      <c r="G29" s="26"/>
    </row>
    <row r="30" spans="1:7" s="15" customFormat="1" x14ac:dyDescent="0.25">
      <c r="A30" s="144">
        <v>3392</v>
      </c>
      <c r="B30" s="117" t="s">
        <v>100</v>
      </c>
      <c r="C30" s="148" t="s">
        <v>106</v>
      </c>
      <c r="D30" s="118">
        <v>1750000</v>
      </c>
      <c r="E30" s="69">
        <v>1600000</v>
      </c>
      <c r="F30" s="146">
        <v>1625000</v>
      </c>
      <c r="G30" s="26"/>
    </row>
    <row r="31" spans="1:7" s="15" customFormat="1" ht="25.5" x14ac:dyDescent="0.25">
      <c r="A31" s="144">
        <v>3399</v>
      </c>
      <c r="B31" s="117" t="s">
        <v>100</v>
      </c>
      <c r="C31" s="145" t="s">
        <v>83</v>
      </c>
      <c r="D31" s="118">
        <v>1085500</v>
      </c>
      <c r="E31" s="69">
        <v>905500</v>
      </c>
      <c r="F31" s="146">
        <v>971620</v>
      </c>
      <c r="G31" s="26"/>
    </row>
    <row r="32" spans="1:7" s="15" customFormat="1" x14ac:dyDescent="0.25">
      <c r="A32" s="144">
        <v>3412</v>
      </c>
      <c r="B32" s="117" t="s">
        <v>100</v>
      </c>
      <c r="C32" s="148" t="s">
        <v>84</v>
      </c>
      <c r="D32" s="118">
        <v>1110200</v>
      </c>
      <c r="E32" s="69">
        <v>1562000</v>
      </c>
      <c r="F32" s="146">
        <v>1707594</v>
      </c>
      <c r="G32" s="26"/>
    </row>
    <row r="33" spans="1:7" s="15" customFormat="1" x14ac:dyDescent="0.25">
      <c r="A33" s="144">
        <v>3419</v>
      </c>
      <c r="B33" s="117" t="s">
        <v>100</v>
      </c>
      <c r="C33" s="148" t="s">
        <v>134</v>
      </c>
      <c r="D33" s="118">
        <v>0</v>
      </c>
      <c r="E33" s="69">
        <v>0</v>
      </c>
      <c r="F33" s="146">
        <v>1183500</v>
      </c>
      <c r="G33" s="26"/>
    </row>
    <row r="34" spans="1:7" s="15" customFormat="1" x14ac:dyDescent="0.25">
      <c r="A34" s="144">
        <v>3421</v>
      </c>
      <c r="B34" s="117" t="s">
        <v>100</v>
      </c>
      <c r="C34" s="148" t="s">
        <v>107</v>
      </c>
      <c r="D34" s="118">
        <v>1180000</v>
      </c>
      <c r="E34" s="69">
        <v>910000</v>
      </c>
      <c r="F34" s="146">
        <v>1028500</v>
      </c>
      <c r="G34" s="26"/>
    </row>
    <row r="35" spans="1:7" s="152" customFormat="1" ht="12" x14ac:dyDescent="0.2">
      <c r="A35" s="168" t="s">
        <v>160</v>
      </c>
      <c r="B35" s="169"/>
      <c r="C35" s="170"/>
      <c r="D35" s="153"/>
      <c r="E35" s="154"/>
      <c r="F35" s="155"/>
      <c r="G35" s="151"/>
    </row>
    <row r="36" spans="1:7" s="160" customFormat="1" ht="12" x14ac:dyDescent="0.2">
      <c r="A36" s="156">
        <v>3421</v>
      </c>
      <c r="B36" s="157">
        <v>5331</v>
      </c>
      <c r="C36" s="158" t="s">
        <v>161</v>
      </c>
      <c r="D36" s="153">
        <v>1180000</v>
      </c>
      <c r="E36" s="154">
        <v>890000</v>
      </c>
      <c r="F36" s="155">
        <v>890000</v>
      </c>
      <c r="G36" s="159"/>
    </row>
    <row r="37" spans="1:7" s="15" customFormat="1" x14ac:dyDescent="0.25">
      <c r="A37" s="144">
        <v>3429</v>
      </c>
      <c r="B37" s="117" t="s">
        <v>100</v>
      </c>
      <c r="C37" s="148" t="s">
        <v>113</v>
      </c>
      <c r="D37" s="118">
        <v>1408500</v>
      </c>
      <c r="E37" s="69">
        <v>506000</v>
      </c>
      <c r="F37" s="146">
        <v>928346</v>
      </c>
      <c r="G37" s="26"/>
    </row>
    <row r="38" spans="1:7" s="15" customFormat="1" ht="25.5" x14ac:dyDescent="0.25">
      <c r="A38" s="144">
        <v>3541</v>
      </c>
      <c r="B38" s="117" t="s">
        <v>100</v>
      </c>
      <c r="C38" s="145" t="s">
        <v>135</v>
      </c>
      <c r="D38" s="118">
        <v>50000</v>
      </c>
      <c r="E38" s="69">
        <v>50000</v>
      </c>
      <c r="F38" s="146">
        <v>10000</v>
      </c>
      <c r="G38" s="26"/>
    </row>
    <row r="39" spans="1:7" s="15" customFormat="1" x14ac:dyDescent="0.25">
      <c r="A39" s="144">
        <v>3543</v>
      </c>
      <c r="B39" s="117" t="s">
        <v>100</v>
      </c>
      <c r="C39" s="148" t="s">
        <v>136</v>
      </c>
      <c r="D39" s="118">
        <v>0</v>
      </c>
      <c r="E39" s="69">
        <v>0</v>
      </c>
      <c r="F39" s="146">
        <v>14341</v>
      </c>
      <c r="G39" s="26"/>
    </row>
    <row r="40" spans="1:7" s="15" customFormat="1" x14ac:dyDescent="0.25">
      <c r="A40" s="144">
        <v>3612</v>
      </c>
      <c r="B40" s="117" t="s">
        <v>100</v>
      </c>
      <c r="C40" s="148" t="s">
        <v>85</v>
      </c>
      <c r="D40" s="118">
        <v>331000</v>
      </c>
      <c r="E40" s="69">
        <v>331000</v>
      </c>
      <c r="F40" s="146">
        <v>531741</v>
      </c>
      <c r="G40" s="26"/>
    </row>
    <row r="41" spans="1:7" s="15" customFormat="1" x14ac:dyDescent="0.25">
      <c r="A41" s="144">
        <v>3613</v>
      </c>
      <c r="B41" s="117" t="s">
        <v>100</v>
      </c>
      <c r="C41" s="148" t="s">
        <v>86</v>
      </c>
      <c r="D41" s="118">
        <v>448100</v>
      </c>
      <c r="E41" s="69">
        <v>376000</v>
      </c>
      <c r="F41" s="146">
        <v>451048</v>
      </c>
      <c r="G41" s="26"/>
    </row>
    <row r="42" spans="1:7" s="15" customFormat="1" x14ac:dyDescent="0.25">
      <c r="A42" s="144">
        <v>3631</v>
      </c>
      <c r="B42" s="117" t="s">
        <v>100</v>
      </c>
      <c r="C42" s="148" t="s">
        <v>39</v>
      </c>
      <c r="D42" s="118">
        <v>1350000</v>
      </c>
      <c r="E42" s="69">
        <v>1350000</v>
      </c>
      <c r="F42" s="146">
        <v>1350000</v>
      </c>
      <c r="G42" s="26"/>
    </row>
    <row r="43" spans="1:7" s="15" customFormat="1" x14ac:dyDescent="0.25">
      <c r="A43" s="144">
        <v>3632</v>
      </c>
      <c r="B43" s="117" t="s">
        <v>100</v>
      </c>
      <c r="C43" s="148" t="s">
        <v>137</v>
      </c>
      <c r="D43" s="118">
        <v>20000</v>
      </c>
      <c r="E43" s="69">
        <v>20000</v>
      </c>
      <c r="F43" s="146">
        <v>20000</v>
      </c>
      <c r="G43" s="26"/>
    </row>
    <row r="44" spans="1:7" s="15" customFormat="1" x14ac:dyDescent="0.25">
      <c r="A44" s="144">
        <v>3636</v>
      </c>
      <c r="B44" s="117" t="s">
        <v>100</v>
      </c>
      <c r="C44" s="148" t="s">
        <v>138</v>
      </c>
      <c r="D44" s="118">
        <v>170000</v>
      </c>
      <c r="E44" s="69">
        <v>170000</v>
      </c>
      <c r="F44" s="146">
        <v>170000</v>
      </c>
      <c r="G44" s="26"/>
    </row>
    <row r="45" spans="1:7" s="15" customFormat="1" x14ac:dyDescent="0.25">
      <c r="A45" s="144">
        <v>3639</v>
      </c>
      <c r="B45" s="117" t="s">
        <v>100</v>
      </c>
      <c r="C45" s="148" t="s">
        <v>87</v>
      </c>
      <c r="D45" s="118">
        <v>15348910</v>
      </c>
      <c r="E45" s="69">
        <v>12720184</v>
      </c>
      <c r="F45" s="146">
        <v>15094659.899999999</v>
      </c>
      <c r="G45" s="26"/>
    </row>
    <row r="46" spans="1:7" s="15" customFormat="1" x14ac:dyDescent="0.25">
      <c r="A46" s="144">
        <v>3721</v>
      </c>
      <c r="B46" s="117" t="s">
        <v>100</v>
      </c>
      <c r="C46" s="148" t="s">
        <v>139</v>
      </c>
      <c r="D46" s="118">
        <v>90000</v>
      </c>
      <c r="E46" s="69">
        <v>70000</v>
      </c>
      <c r="F46" s="146">
        <v>115000</v>
      </c>
      <c r="G46" s="26"/>
    </row>
    <row r="47" spans="1:7" s="15" customFormat="1" x14ac:dyDescent="0.25">
      <c r="A47" s="144">
        <v>3722</v>
      </c>
      <c r="B47" s="117" t="s">
        <v>100</v>
      </c>
      <c r="C47" s="148" t="s">
        <v>140</v>
      </c>
      <c r="D47" s="118">
        <v>5182500</v>
      </c>
      <c r="E47" s="69">
        <v>4805000</v>
      </c>
      <c r="F47" s="146">
        <v>5571300</v>
      </c>
      <c r="G47" s="26"/>
    </row>
    <row r="48" spans="1:7" s="15" customFormat="1" x14ac:dyDescent="0.25">
      <c r="A48" s="144">
        <v>3726</v>
      </c>
      <c r="B48" s="117" t="s">
        <v>100</v>
      </c>
      <c r="C48" s="148" t="s">
        <v>141</v>
      </c>
      <c r="D48" s="118">
        <v>150000</v>
      </c>
      <c r="E48" s="69">
        <v>150000</v>
      </c>
      <c r="F48" s="146">
        <v>150000</v>
      </c>
      <c r="G48" s="26"/>
    </row>
    <row r="49" spans="1:7" s="15" customFormat="1" x14ac:dyDescent="0.25">
      <c r="A49" s="144">
        <v>3745</v>
      </c>
      <c r="B49" s="117" t="s">
        <v>100</v>
      </c>
      <c r="C49" s="148" t="s">
        <v>142</v>
      </c>
      <c r="D49" s="118">
        <v>150000</v>
      </c>
      <c r="E49" s="69">
        <v>220000</v>
      </c>
      <c r="F49" s="146">
        <v>220000</v>
      </c>
      <c r="G49" s="26"/>
    </row>
    <row r="50" spans="1:7" s="15" customFormat="1" x14ac:dyDescent="0.25">
      <c r="A50" s="144">
        <v>4312</v>
      </c>
      <c r="B50" s="117" t="s">
        <v>100</v>
      </c>
      <c r="C50" s="148" t="s">
        <v>143</v>
      </c>
      <c r="D50" s="118">
        <v>0</v>
      </c>
      <c r="E50" s="69">
        <v>0</v>
      </c>
      <c r="F50" s="146">
        <v>87000</v>
      </c>
      <c r="G50" s="26"/>
    </row>
    <row r="51" spans="1:7" s="15" customFormat="1" x14ac:dyDescent="0.25">
      <c r="A51" s="144">
        <v>4339</v>
      </c>
      <c r="B51" s="117" t="s">
        <v>100</v>
      </c>
      <c r="C51" s="148" t="s">
        <v>114</v>
      </c>
      <c r="D51" s="118">
        <v>0</v>
      </c>
      <c r="E51" s="69">
        <v>0</v>
      </c>
      <c r="F51" s="146">
        <v>578456.57999999996</v>
      </c>
      <c r="G51" s="26"/>
    </row>
    <row r="52" spans="1:7" s="15" customFormat="1" ht="25.5" x14ac:dyDescent="0.25">
      <c r="A52" s="144">
        <v>4349</v>
      </c>
      <c r="B52" s="117" t="s">
        <v>100</v>
      </c>
      <c r="C52" s="145" t="s">
        <v>144</v>
      </c>
      <c r="D52" s="118">
        <v>57000</v>
      </c>
      <c r="E52" s="69">
        <v>70000</v>
      </c>
      <c r="F52" s="146">
        <v>70000</v>
      </c>
      <c r="G52" s="26"/>
    </row>
    <row r="53" spans="1:7" s="15" customFormat="1" x14ac:dyDescent="0.25">
      <c r="A53" s="144">
        <v>4350</v>
      </c>
      <c r="B53" s="117" t="s">
        <v>100</v>
      </c>
      <c r="C53" s="148" t="s">
        <v>145</v>
      </c>
      <c r="D53" s="118">
        <v>0</v>
      </c>
      <c r="E53" s="69">
        <v>0</v>
      </c>
      <c r="F53" s="146">
        <v>44930</v>
      </c>
      <c r="G53" s="26"/>
    </row>
    <row r="54" spans="1:7" s="15" customFormat="1" ht="25.5" x14ac:dyDescent="0.25">
      <c r="A54" s="144">
        <v>4351</v>
      </c>
      <c r="B54" s="117" t="s">
        <v>100</v>
      </c>
      <c r="C54" s="145" t="s">
        <v>91</v>
      </c>
      <c r="D54" s="118">
        <v>7248000</v>
      </c>
      <c r="E54" s="69">
        <v>6365000</v>
      </c>
      <c r="F54" s="146">
        <v>8799591</v>
      </c>
      <c r="G54" s="26"/>
    </row>
    <row r="55" spans="1:7" s="15" customFormat="1" x14ac:dyDescent="0.25">
      <c r="A55" s="144">
        <v>4356</v>
      </c>
      <c r="B55" s="117" t="s">
        <v>100</v>
      </c>
      <c r="C55" s="148" t="s">
        <v>92</v>
      </c>
      <c r="D55" s="118">
        <v>872200</v>
      </c>
      <c r="E55" s="69">
        <v>876000</v>
      </c>
      <c r="F55" s="146">
        <v>1390180</v>
      </c>
      <c r="G55" s="26"/>
    </row>
    <row r="56" spans="1:7" s="15" customFormat="1" ht="25.5" x14ac:dyDescent="0.25">
      <c r="A56" s="144">
        <v>4357</v>
      </c>
      <c r="B56" s="117" t="s">
        <v>100</v>
      </c>
      <c r="C56" s="145" t="s">
        <v>146</v>
      </c>
      <c r="D56" s="118">
        <v>0</v>
      </c>
      <c r="E56" s="69">
        <v>0</v>
      </c>
      <c r="F56" s="146">
        <v>50000</v>
      </c>
      <c r="G56" s="26"/>
    </row>
    <row r="57" spans="1:7" s="15" customFormat="1" ht="25.5" x14ac:dyDescent="0.25">
      <c r="A57" s="144">
        <v>4371</v>
      </c>
      <c r="B57" s="117" t="s">
        <v>100</v>
      </c>
      <c r="C57" s="145" t="s">
        <v>147</v>
      </c>
      <c r="D57" s="118">
        <v>0</v>
      </c>
      <c r="E57" s="69">
        <v>0</v>
      </c>
      <c r="F57" s="146">
        <v>60500</v>
      </c>
      <c r="G57" s="26"/>
    </row>
    <row r="58" spans="1:7" s="15" customFormat="1" ht="25.5" x14ac:dyDescent="0.25">
      <c r="A58" s="144">
        <v>4374</v>
      </c>
      <c r="B58" s="117" t="s">
        <v>100</v>
      </c>
      <c r="C58" s="145" t="s">
        <v>148</v>
      </c>
      <c r="D58" s="118">
        <v>0</v>
      </c>
      <c r="E58" s="69">
        <v>0</v>
      </c>
      <c r="F58" s="146">
        <v>45000</v>
      </c>
      <c r="G58" s="26"/>
    </row>
    <row r="59" spans="1:7" s="15" customFormat="1" x14ac:dyDescent="0.25">
      <c r="A59" s="144">
        <v>4378</v>
      </c>
      <c r="B59" s="117" t="s">
        <v>100</v>
      </c>
      <c r="C59" s="148" t="s">
        <v>149</v>
      </c>
      <c r="D59" s="118">
        <v>0</v>
      </c>
      <c r="E59" s="69">
        <v>0</v>
      </c>
      <c r="F59" s="146">
        <v>90000</v>
      </c>
      <c r="G59" s="26"/>
    </row>
    <row r="60" spans="1:7" s="15" customFormat="1" ht="25.5" x14ac:dyDescent="0.25">
      <c r="A60" s="144">
        <v>4399</v>
      </c>
      <c r="B60" s="117" t="s">
        <v>100</v>
      </c>
      <c r="C60" s="145" t="s">
        <v>115</v>
      </c>
      <c r="D60" s="118">
        <v>0</v>
      </c>
      <c r="E60" s="69">
        <v>201122</v>
      </c>
      <c r="F60" s="146">
        <v>201122</v>
      </c>
      <c r="G60" s="26"/>
    </row>
    <row r="61" spans="1:7" s="15" customFormat="1" x14ac:dyDescent="0.25">
      <c r="A61" s="144">
        <v>5212</v>
      </c>
      <c r="B61" s="117" t="s">
        <v>100</v>
      </c>
      <c r="C61" s="148" t="s">
        <v>150</v>
      </c>
      <c r="D61" s="118">
        <v>0</v>
      </c>
      <c r="E61" s="69">
        <v>100000</v>
      </c>
      <c r="F61" s="146">
        <v>0</v>
      </c>
      <c r="G61" s="26"/>
    </row>
    <row r="62" spans="1:7" s="15" customFormat="1" x14ac:dyDescent="0.25">
      <c r="A62" s="144">
        <v>5213</v>
      </c>
      <c r="B62" s="117" t="s">
        <v>100</v>
      </c>
      <c r="C62" s="148" t="s">
        <v>151</v>
      </c>
      <c r="D62" s="118">
        <v>100000</v>
      </c>
      <c r="E62" s="69">
        <v>0</v>
      </c>
      <c r="F62" s="146">
        <v>100000</v>
      </c>
      <c r="G62" s="26"/>
    </row>
    <row r="63" spans="1:7" s="15" customFormat="1" x14ac:dyDescent="0.25">
      <c r="A63" s="144">
        <v>5311</v>
      </c>
      <c r="B63" s="117" t="s">
        <v>100</v>
      </c>
      <c r="C63" s="148" t="s">
        <v>93</v>
      </c>
      <c r="D63" s="118">
        <v>5285020</v>
      </c>
      <c r="E63" s="69">
        <v>5181700</v>
      </c>
      <c r="F63" s="146">
        <v>5223390</v>
      </c>
      <c r="G63" s="26"/>
    </row>
    <row r="64" spans="1:7" s="15" customFormat="1" x14ac:dyDescent="0.25">
      <c r="A64" s="150">
        <v>5511</v>
      </c>
      <c r="B64" s="117" t="s">
        <v>100</v>
      </c>
      <c r="C64" s="148" t="s">
        <v>152</v>
      </c>
      <c r="D64" s="118">
        <v>2000</v>
      </c>
      <c r="E64" s="69">
        <v>2000</v>
      </c>
      <c r="F64" s="146">
        <v>2000</v>
      </c>
      <c r="G64" s="26"/>
    </row>
    <row r="65" spans="1:7" s="15" customFormat="1" x14ac:dyDescent="0.25">
      <c r="A65" s="144">
        <v>5512</v>
      </c>
      <c r="B65" s="117" t="s">
        <v>100</v>
      </c>
      <c r="C65" s="148" t="s">
        <v>116</v>
      </c>
      <c r="D65" s="118">
        <v>2125000</v>
      </c>
      <c r="E65" s="69">
        <v>1845200</v>
      </c>
      <c r="F65" s="146">
        <v>2367611</v>
      </c>
      <c r="G65" s="26"/>
    </row>
    <row r="66" spans="1:7" s="15" customFormat="1" x14ac:dyDescent="0.25">
      <c r="A66" s="144">
        <v>6112</v>
      </c>
      <c r="B66" s="117" t="s">
        <v>100</v>
      </c>
      <c r="C66" s="148" t="s">
        <v>153</v>
      </c>
      <c r="D66" s="118">
        <v>3436564</v>
      </c>
      <c r="E66" s="69">
        <v>3247580</v>
      </c>
      <c r="F66" s="146">
        <v>3247580</v>
      </c>
      <c r="G66" s="26"/>
    </row>
    <row r="67" spans="1:7" s="15" customFormat="1" x14ac:dyDescent="0.25">
      <c r="A67" s="144">
        <v>6171</v>
      </c>
      <c r="B67" s="117" t="s">
        <v>100</v>
      </c>
      <c r="C67" s="148" t="s">
        <v>94</v>
      </c>
      <c r="D67" s="118">
        <v>52642800</v>
      </c>
      <c r="E67" s="69">
        <v>50132100</v>
      </c>
      <c r="F67" s="146">
        <v>48198551.799999997</v>
      </c>
      <c r="G67" s="26"/>
    </row>
    <row r="68" spans="1:7" s="15" customFormat="1" x14ac:dyDescent="0.25">
      <c r="A68" s="144">
        <v>6223</v>
      </c>
      <c r="B68" s="117" t="s">
        <v>100</v>
      </c>
      <c r="C68" s="148" t="s">
        <v>154</v>
      </c>
      <c r="D68" s="118">
        <v>100000</v>
      </c>
      <c r="E68" s="69">
        <v>100000</v>
      </c>
      <c r="F68" s="146">
        <v>51788</v>
      </c>
      <c r="G68" s="26"/>
    </row>
    <row r="69" spans="1:7" s="15" customFormat="1" x14ac:dyDescent="0.25">
      <c r="A69" s="144">
        <v>6310</v>
      </c>
      <c r="B69" s="117" t="s">
        <v>100</v>
      </c>
      <c r="C69" s="148" t="s">
        <v>95</v>
      </c>
      <c r="D69" s="118">
        <v>161500</v>
      </c>
      <c r="E69" s="69">
        <v>100000</v>
      </c>
      <c r="F69" s="146">
        <v>100000</v>
      </c>
      <c r="G69" s="26"/>
    </row>
    <row r="70" spans="1:7" s="15" customFormat="1" x14ac:dyDescent="0.25">
      <c r="A70" s="144">
        <v>6320</v>
      </c>
      <c r="B70" s="117" t="s">
        <v>100</v>
      </c>
      <c r="C70" s="148" t="s">
        <v>155</v>
      </c>
      <c r="D70" s="118">
        <v>560000</v>
      </c>
      <c r="E70" s="69">
        <v>510000</v>
      </c>
      <c r="F70" s="146">
        <v>510000</v>
      </c>
      <c r="G70" s="26"/>
    </row>
    <row r="71" spans="1:7" s="15" customFormat="1" ht="25.5" x14ac:dyDescent="0.25">
      <c r="A71" s="144">
        <v>6330</v>
      </c>
      <c r="B71" s="117">
        <v>5342</v>
      </c>
      <c r="C71" s="145" t="s">
        <v>159</v>
      </c>
      <c r="D71" s="118">
        <v>1638500</v>
      </c>
      <c r="E71" s="69">
        <v>1389900</v>
      </c>
      <c r="F71" s="146">
        <v>1389900</v>
      </c>
      <c r="G71" s="26"/>
    </row>
    <row r="72" spans="1:7" s="15" customFormat="1" x14ac:dyDescent="0.25">
      <c r="A72" s="144">
        <v>6399</v>
      </c>
      <c r="B72" s="117" t="s">
        <v>100</v>
      </c>
      <c r="C72" s="148" t="s">
        <v>156</v>
      </c>
      <c r="D72" s="118">
        <v>4530000</v>
      </c>
      <c r="E72" s="69">
        <v>4530000</v>
      </c>
      <c r="F72" s="146">
        <v>4527300</v>
      </c>
      <c r="G72" s="26"/>
    </row>
    <row r="73" spans="1:7" s="15" customFormat="1" ht="15.75" thickBot="1" x14ac:dyDescent="0.3">
      <c r="A73" s="144">
        <v>6402</v>
      </c>
      <c r="B73" s="117" t="s">
        <v>100</v>
      </c>
      <c r="C73" s="148" t="s">
        <v>157</v>
      </c>
      <c r="D73" s="118">
        <v>0</v>
      </c>
      <c r="E73" s="69">
        <v>0</v>
      </c>
      <c r="F73" s="146">
        <v>168187.94</v>
      </c>
      <c r="G73" s="26"/>
    </row>
    <row r="74" spans="1:7" s="15" customFormat="1" ht="15.75" thickBot="1" x14ac:dyDescent="0.3">
      <c r="A74" s="6"/>
      <c r="B74" s="7"/>
      <c r="C74" s="57" t="s">
        <v>45</v>
      </c>
      <c r="D74" s="62">
        <f>SUM(D5:D73)-SUM(D14:D15,D18,D23,D36)</f>
        <v>123428004</v>
      </c>
      <c r="E74" s="54">
        <f>SUM(E5:E73)-SUM(E14:E15,E18,E23,E36)</f>
        <v>114656656</v>
      </c>
      <c r="F74" s="55">
        <f>SUM(F5:F73)-SUM(F14:F15,F23,F18,F36)</f>
        <v>128192904.02</v>
      </c>
      <c r="G74" s="26"/>
    </row>
    <row r="75" spans="1:7" s="17" customFormat="1" ht="15" customHeight="1" x14ac:dyDescent="0.25">
      <c r="A75" s="100"/>
      <c r="B75" s="100"/>
      <c r="C75" s="101"/>
      <c r="D75" s="104"/>
      <c r="E75" s="102"/>
      <c r="F75" s="103"/>
    </row>
    <row r="76" spans="1:7" s="17" customFormat="1" ht="15" customHeight="1" thickBot="1" x14ac:dyDescent="0.3">
      <c r="A76" s="167" t="s">
        <v>101</v>
      </c>
      <c r="B76" s="167"/>
      <c r="C76" s="167"/>
      <c r="D76" s="167"/>
      <c r="E76" s="167"/>
      <c r="F76" s="167"/>
    </row>
    <row r="77" spans="1:7" s="17" customFormat="1" ht="24.75" thickBot="1" x14ac:dyDescent="0.3">
      <c r="A77" s="3" t="s">
        <v>0</v>
      </c>
      <c r="B77" s="4" t="s">
        <v>1</v>
      </c>
      <c r="C77" s="4" t="s">
        <v>2</v>
      </c>
      <c r="D77" s="93" t="s">
        <v>52</v>
      </c>
      <c r="E77" s="73" t="s">
        <v>56</v>
      </c>
      <c r="F77" s="74" t="s">
        <v>57</v>
      </c>
    </row>
    <row r="78" spans="1:7" s="15" customFormat="1" ht="15" customHeight="1" x14ac:dyDescent="0.25">
      <c r="A78" s="119">
        <v>2212</v>
      </c>
      <c r="B78" s="120" t="s">
        <v>102</v>
      </c>
      <c r="C78" s="114" t="s">
        <v>103</v>
      </c>
      <c r="D78" s="92">
        <v>35310000</v>
      </c>
      <c r="E78" s="98">
        <v>5000000</v>
      </c>
      <c r="F78" s="121">
        <v>19413100</v>
      </c>
    </row>
    <row r="79" spans="1:7" s="15" customFormat="1" ht="15" customHeight="1" x14ac:dyDescent="0.25">
      <c r="A79" s="119">
        <v>2310</v>
      </c>
      <c r="B79" s="120" t="s">
        <v>102</v>
      </c>
      <c r="C79" s="114" t="s">
        <v>78</v>
      </c>
      <c r="D79" s="92">
        <v>0</v>
      </c>
      <c r="E79" s="98">
        <v>14200000</v>
      </c>
      <c r="F79" s="121">
        <v>312900</v>
      </c>
    </row>
    <row r="80" spans="1:7" ht="15" customHeight="1" x14ac:dyDescent="0.25">
      <c r="A80" s="119">
        <v>3111</v>
      </c>
      <c r="B80" s="122" t="s">
        <v>102</v>
      </c>
      <c r="C80" s="114" t="s">
        <v>104</v>
      </c>
      <c r="D80" s="92">
        <v>150000</v>
      </c>
      <c r="E80" s="123">
        <v>0</v>
      </c>
      <c r="F80" s="124">
        <v>1130000</v>
      </c>
    </row>
    <row r="81" spans="1:6" ht="15" customHeight="1" x14ac:dyDescent="0.25">
      <c r="A81" s="125">
        <v>3231</v>
      </c>
      <c r="B81" s="120" t="s">
        <v>102</v>
      </c>
      <c r="C81" s="114" t="s">
        <v>105</v>
      </c>
      <c r="D81" s="92">
        <v>250000</v>
      </c>
      <c r="E81" s="123">
        <v>0</v>
      </c>
      <c r="F81" s="124">
        <v>0</v>
      </c>
    </row>
    <row r="82" spans="1:6" ht="15" customHeight="1" x14ac:dyDescent="0.25">
      <c r="A82" s="119">
        <v>3314</v>
      </c>
      <c r="B82" s="126" t="s">
        <v>102</v>
      </c>
      <c r="C82" s="114" t="s">
        <v>80</v>
      </c>
      <c r="D82" s="92">
        <v>750000</v>
      </c>
      <c r="E82" s="98">
        <v>0</v>
      </c>
      <c r="F82" s="121">
        <v>0</v>
      </c>
    </row>
    <row r="83" spans="1:6" ht="15" customHeight="1" x14ac:dyDescent="0.25">
      <c r="A83" s="119">
        <v>3392</v>
      </c>
      <c r="B83" s="127" t="s">
        <v>102</v>
      </c>
      <c r="C83" s="114" t="s">
        <v>106</v>
      </c>
      <c r="D83" s="92">
        <v>350000</v>
      </c>
      <c r="E83" s="123">
        <v>0</v>
      </c>
      <c r="F83" s="124">
        <v>0</v>
      </c>
    </row>
    <row r="84" spans="1:6" ht="15" customHeight="1" x14ac:dyDescent="0.25">
      <c r="A84" s="119">
        <v>3412</v>
      </c>
      <c r="B84" s="122" t="s">
        <v>102</v>
      </c>
      <c r="C84" s="114" t="s">
        <v>84</v>
      </c>
      <c r="D84" s="92">
        <v>310000</v>
      </c>
      <c r="E84" s="98">
        <v>400000</v>
      </c>
      <c r="F84" s="121">
        <v>2271506</v>
      </c>
    </row>
    <row r="85" spans="1:6" ht="15" customHeight="1" x14ac:dyDescent="0.25">
      <c r="A85" s="119">
        <v>3421</v>
      </c>
      <c r="B85" s="127" t="s">
        <v>102</v>
      </c>
      <c r="C85" s="114" t="s">
        <v>107</v>
      </c>
      <c r="D85" s="92">
        <v>13100000</v>
      </c>
      <c r="E85" s="128">
        <v>17400000</v>
      </c>
      <c r="F85" s="129">
        <v>361256</v>
      </c>
    </row>
    <row r="86" spans="1:6" s="15" customFormat="1" ht="15" customHeight="1" x14ac:dyDescent="0.25">
      <c r="A86" s="119">
        <v>3612</v>
      </c>
      <c r="B86" s="127" t="s">
        <v>102</v>
      </c>
      <c r="C86" s="114" t="s">
        <v>85</v>
      </c>
      <c r="D86" s="92">
        <v>3300000</v>
      </c>
      <c r="E86" s="128">
        <v>0</v>
      </c>
      <c r="F86" s="129">
        <v>76000</v>
      </c>
    </row>
    <row r="87" spans="1:6" s="15" customFormat="1" ht="15" customHeight="1" x14ac:dyDescent="0.25">
      <c r="A87" s="119">
        <v>3613</v>
      </c>
      <c r="B87" s="126" t="s">
        <v>102</v>
      </c>
      <c r="C87" s="114" t="s">
        <v>86</v>
      </c>
      <c r="D87" s="92">
        <v>860500</v>
      </c>
      <c r="E87" s="128">
        <v>360500</v>
      </c>
      <c r="F87" s="129">
        <v>360500</v>
      </c>
    </row>
    <row r="88" spans="1:6" ht="15" customHeight="1" x14ac:dyDescent="0.25">
      <c r="A88" s="119">
        <v>3631</v>
      </c>
      <c r="B88" s="122" t="s">
        <v>102</v>
      </c>
      <c r="C88" s="114" t="s">
        <v>39</v>
      </c>
      <c r="D88" s="92">
        <v>500000</v>
      </c>
      <c r="E88" s="98">
        <v>0</v>
      </c>
      <c r="F88" s="121">
        <v>5730000</v>
      </c>
    </row>
    <row r="89" spans="1:6" ht="15" customHeight="1" x14ac:dyDescent="0.25">
      <c r="A89" s="119">
        <v>3635</v>
      </c>
      <c r="B89" s="120" t="s">
        <v>102</v>
      </c>
      <c r="C89" s="114" t="s">
        <v>108</v>
      </c>
      <c r="D89" s="92">
        <v>300000</v>
      </c>
      <c r="E89" s="98">
        <v>0</v>
      </c>
      <c r="F89" s="130">
        <v>0</v>
      </c>
    </row>
    <row r="90" spans="1:6" s="15" customFormat="1" ht="15" customHeight="1" x14ac:dyDescent="0.25">
      <c r="A90" s="125">
        <v>3639</v>
      </c>
      <c r="B90" s="126" t="s">
        <v>102</v>
      </c>
      <c r="C90" s="114" t="s">
        <v>109</v>
      </c>
      <c r="D90" s="92">
        <v>3520000</v>
      </c>
      <c r="E90" s="98">
        <v>17701318</v>
      </c>
      <c r="F90" s="130">
        <v>22507915.210000001</v>
      </c>
    </row>
    <row r="91" spans="1:6" s="15" customFormat="1" ht="25.5" x14ac:dyDescent="0.25">
      <c r="A91" s="125">
        <v>4351</v>
      </c>
      <c r="B91" s="126" t="s">
        <v>102</v>
      </c>
      <c r="C91" s="66" t="s">
        <v>91</v>
      </c>
      <c r="D91" s="92">
        <v>0</v>
      </c>
      <c r="E91" s="98">
        <v>13300000</v>
      </c>
      <c r="F91" s="130">
        <v>13820000</v>
      </c>
    </row>
    <row r="92" spans="1:6" s="15" customFormat="1" ht="15" customHeight="1" x14ac:dyDescent="0.25">
      <c r="A92" s="125">
        <v>5311</v>
      </c>
      <c r="B92" s="126" t="s">
        <v>102</v>
      </c>
      <c r="C92" s="149" t="s">
        <v>93</v>
      </c>
      <c r="D92" s="92">
        <v>0</v>
      </c>
      <c r="E92" s="98">
        <v>0</v>
      </c>
      <c r="F92" s="130">
        <v>4800000</v>
      </c>
    </row>
    <row r="93" spans="1:6" s="15" customFormat="1" ht="15" customHeight="1" x14ac:dyDescent="0.25">
      <c r="A93" s="125">
        <v>5512</v>
      </c>
      <c r="B93" s="126" t="s">
        <v>102</v>
      </c>
      <c r="C93" s="148" t="s">
        <v>116</v>
      </c>
      <c r="D93" s="92">
        <v>0</v>
      </c>
      <c r="E93" s="98">
        <v>7800000</v>
      </c>
      <c r="F93" s="130">
        <v>11946951</v>
      </c>
    </row>
    <row r="94" spans="1:6" s="15" customFormat="1" ht="15" customHeight="1" thickBot="1" x14ac:dyDescent="0.3">
      <c r="A94" s="119">
        <v>6171</v>
      </c>
      <c r="B94" s="126" t="s">
        <v>102</v>
      </c>
      <c r="C94" s="114" t="s">
        <v>94</v>
      </c>
      <c r="D94" s="92">
        <v>3270000</v>
      </c>
      <c r="E94" s="98">
        <v>2202000</v>
      </c>
      <c r="F94" s="130">
        <v>1350267.65</v>
      </c>
    </row>
    <row r="95" spans="1:6" ht="15" customHeight="1" thickBot="1" x14ac:dyDescent="0.3">
      <c r="A95" s="6"/>
      <c r="B95" s="7"/>
      <c r="C95" s="57" t="s">
        <v>45</v>
      </c>
      <c r="D95" s="62">
        <f>SUM(D78:D94)</f>
        <v>61970500</v>
      </c>
      <c r="E95" s="54">
        <f>SUM(E78:E94)</f>
        <v>78363818</v>
      </c>
      <c r="F95" s="55">
        <f>SUM(F78:F94)</f>
        <v>84080395.860000014</v>
      </c>
    </row>
    <row r="97" spans="1:6" s="15" customFormat="1" ht="15" customHeight="1" x14ac:dyDescent="0.25">
      <c r="A97" s="23"/>
      <c r="B97" s="23"/>
      <c r="D97" s="26"/>
    </row>
    <row r="98" spans="1:6" ht="15" customHeight="1" x14ac:dyDescent="0.25">
      <c r="A98" s="161" t="s">
        <v>126</v>
      </c>
      <c r="B98" s="161"/>
      <c r="C98" s="161" t="s">
        <v>126</v>
      </c>
      <c r="D98" s="140">
        <f>D74+D95</f>
        <v>185398504</v>
      </c>
      <c r="E98" s="97">
        <f>E74+E95</f>
        <v>193020474</v>
      </c>
      <c r="F98" s="97">
        <f>F74+F95</f>
        <v>212273299.88</v>
      </c>
    </row>
  </sheetData>
  <mergeCells count="8">
    <mergeCell ref="A1:F1"/>
    <mergeCell ref="A3:F3"/>
    <mergeCell ref="A76:F76"/>
    <mergeCell ref="A98:C98"/>
    <mergeCell ref="A13:C13"/>
    <mergeCell ref="A17:C17"/>
    <mergeCell ref="A22:C22"/>
    <mergeCell ref="A35:C35"/>
  </mergeCells>
  <pageMargins left="0.7" right="0.7" top="0.78740157499999996" bottom="0.78740157499999996" header="0.3" footer="0.3"/>
  <pageSetup paperSize="9" scale="8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Normal="100" workbookViewId="0">
      <selection activeCell="D41" sqref="D41"/>
    </sheetView>
  </sheetViews>
  <sheetFormatPr defaultColWidth="8.85546875" defaultRowHeight="15" x14ac:dyDescent="0.25"/>
  <cols>
    <col min="1" max="2" width="5.7109375" style="131" customWidth="1"/>
    <col min="3" max="3" width="47.28515625" style="131" customWidth="1"/>
    <col min="4" max="4" width="16.7109375" style="131" customWidth="1"/>
    <col min="5" max="16384" width="8.85546875" style="131"/>
  </cols>
  <sheetData>
    <row r="1" spans="1:4" ht="20.25" x14ac:dyDescent="0.3">
      <c r="A1" s="171" t="s">
        <v>124</v>
      </c>
      <c r="B1" s="171"/>
      <c r="C1" s="171"/>
      <c r="D1" s="171"/>
    </row>
    <row r="2" spans="1:4" ht="15.75" thickBot="1" x14ac:dyDescent="0.3">
      <c r="A2" s="132"/>
      <c r="B2" s="132"/>
      <c r="C2" s="30"/>
      <c r="D2" s="132"/>
    </row>
    <row r="3" spans="1:4" ht="15.75" thickBot="1" x14ac:dyDescent="0.3">
      <c r="A3" s="141" t="s">
        <v>0</v>
      </c>
      <c r="B3" s="141" t="s">
        <v>1</v>
      </c>
      <c r="C3" s="142" t="s">
        <v>47</v>
      </c>
      <c r="D3" s="143" t="s">
        <v>51</v>
      </c>
    </row>
    <row r="4" spans="1:4" x14ac:dyDescent="0.25">
      <c r="A4" s="136"/>
      <c r="B4" s="136">
        <v>8113</v>
      </c>
      <c r="C4" s="134" t="s">
        <v>48</v>
      </c>
      <c r="D4" s="138">
        <v>8000000</v>
      </c>
    </row>
    <row r="5" spans="1:4" x14ac:dyDescent="0.25">
      <c r="A5" s="137"/>
      <c r="B5" s="137">
        <v>8115</v>
      </c>
      <c r="C5" s="135" t="s">
        <v>49</v>
      </c>
      <c r="D5" s="139">
        <v>1300000</v>
      </c>
    </row>
    <row r="6" spans="1:4" ht="15.75" thickBot="1" x14ac:dyDescent="0.3">
      <c r="A6" s="137"/>
      <c r="B6" s="137">
        <v>8115</v>
      </c>
      <c r="C6" s="135" t="s">
        <v>55</v>
      </c>
      <c r="D6" s="139">
        <v>25000000</v>
      </c>
    </row>
    <row r="7" spans="1:4" ht="15.75" thickBot="1" x14ac:dyDescent="0.3">
      <c r="A7" s="172" t="s">
        <v>40</v>
      </c>
      <c r="B7" s="173"/>
      <c r="C7" s="174"/>
      <c r="D7" s="37">
        <f>SUM(D4:D6)</f>
        <v>34300000</v>
      </c>
    </row>
    <row r="10" spans="1:4" ht="18" x14ac:dyDescent="0.25">
      <c r="A10" s="133" t="s">
        <v>125</v>
      </c>
    </row>
  </sheetData>
  <mergeCells count="2">
    <mergeCell ref="A1:D1"/>
    <mergeCell ref="A7:C7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&amp;C&amp;"Arial,Tučné"&amp;14Návrh rozpočtu na rok 2019 Města Kostelec nad Orlicí,&amp;"-,Obyčejné"&amp;11
&amp;"Arial,Obyčejné"&amp;9Palackého náměstí 38, 517 41  Kostelec nad Orlicí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Úvodní list</vt:lpstr>
      <vt:lpstr>Příjmy</vt:lpstr>
      <vt:lpstr>Výdaje</vt:lpstr>
      <vt:lpstr>Financování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Sedláčková Lenka Ing.</dc:creator>
  <cp:lastModifiedBy>Bohušová Gabriela Ing.</cp:lastModifiedBy>
  <cp:lastPrinted>2019-11-29T07:48:59Z</cp:lastPrinted>
  <dcterms:created xsi:type="dcterms:W3CDTF">2018-10-15T13:32:20Z</dcterms:created>
  <dcterms:modified xsi:type="dcterms:W3CDTF">2019-11-29T07:49:25Z</dcterms:modified>
</cp:coreProperties>
</file>