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10065"/>
  </bookViews>
  <sheets>
    <sheet name="Příjmy" sheetId="1" r:id="rId1"/>
    <sheet name="Výdaje" sheetId="2" r:id="rId2"/>
    <sheet name="Financování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7" i="3"/>
  <c r="E91" i="2" l="1"/>
  <c r="D91"/>
  <c r="E72"/>
  <c r="D72"/>
  <c r="F72"/>
  <c r="H99" i="1"/>
  <c r="G99"/>
  <c r="F91" i="2" l="1"/>
  <c r="F94" s="1"/>
  <c r="G71" i="1"/>
  <c r="G64"/>
  <c r="G29"/>
  <c r="G22"/>
  <c r="F25"/>
  <c r="F29" s="1"/>
  <c r="F93"/>
  <c r="F99" s="1"/>
  <c r="G104" l="1"/>
  <c r="D94" i="2"/>
  <c r="E94"/>
  <c r="F55" i="1"/>
  <c r="F38"/>
  <c r="F36"/>
  <c r="H71"/>
  <c r="H64"/>
  <c r="H29"/>
  <c r="F71"/>
  <c r="F64" l="1"/>
  <c r="F104" s="1"/>
  <c r="H104"/>
</calcChain>
</file>

<file path=xl/comments1.xml><?xml version="1.0" encoding="utf-8"?>
<comments xmlns="http://schemas.openxmlformats.org/spreadsheetml/2006/main">
  <authors>
    <author>Sedláčková Lenka Ing.</author>
  </authors>
  <commentList>
    <comment ref="F80" authorId="0">
      <text>
        <r>
          <rPr>
            <b/>
            <sz val="9"/>
            <color indexed="81"/>
            <rFont val="Tahoma"/>
            <family val="2"/>
            <charset val="238"/>
          </rPr>
          <t>Sedláčková Lenka Ing.:</t>
        </r>
        <r>
          <rPr>
            <sz val="9"/>
            <color indexed="81"/>
            <rFont val="Tahoma"/>
            <family val="2"/>
            <charset val="238"/>
          </rPr>
          <t xml:space="preserve">
dle rozhodnutí je dotace do 31.12.2020, dosud vyčerpáno 1.102.874,58 Kč na roky 2019 - 2020 zbývá 1.460.344,17/2=730.172,09 = 730.172</t>
        </r>
      </text>
    </comment>
    <comment ref="H80" authorId="0">
      <text>
        <r>
          <rPr>
            <b/>
            <sz val="9"/>
            <color indexed="81"/>
            <rFont val="Tahoma"/>
            <family val="2"/>
            <charset val="238"/>
          </rPr>
          <t>Sedláčková Lenka Ing.:</t>
        </r>
        <r>
          <rPr>
            <sz val="9"/>
            <color indexed="81"/>
            <rFont val="Tahoma"/>
            <family val="2"/>
            <charset val="238"/>
          </rPr>
          <t xml:space="preserve">
dle rozhodnutí je dotace do 31.12.2020, dosud vyčerpáno 1.102.874,58 Kč na roky 2019 - 2020 zbývá 1.460.344,17/2=730.172,09 = 730.172</t>
        </r>
      </text>
    </comment>
    <comment ref="F96" authorId="0">
      <text>
        <r>
          <rPr>
            <b/>
            <sz val="9"/>
            <color indexed="81"/>
            <rFont val="Tahoma"/>
            <family val="2"/>
            <charset val="238"/>
          </rPr>
          <t>Sedláčková Lenka Ing.:</t>
        </r>
        <r>
          <rPr>
            <sz val="9"/>
            <color indexed="81"/>
            <rFont val="Tahoma"/>
            <family val="2"/>
            <charset val="238"/>
          </rPr>
          <t xml:space="preserve">
840.000 platy MÚ
139.300 platy MP
13.510 JSDH
140.000 PS
19.600 Domovinka
185.129 TS
52.360 MK</t>
        </r>
      </text>
    </comment>
    <comment ref="H96" authorId="0">
      <text>
        <r>
          <rPr>
            <b/>
            <sz val="9"/>
            <color indexed="81"/>
            <rFont val="Tahoma"/>
            <family val="2"/>
            <charset val="238"/>
          </rPr>
          <t>Sedláčková Lenka Ing.:</t>
        </r>
        <r>
          <rPr>
            <sz val="9"/>
            <color indexed="81"/>
            <rFont val="Tahoma"/>
            <family val="2"/>
            <charset val="238"/>
          </rPr>
          <t xml:space="preserve">
840.000 platy MÚ
139.300 platy MP
13.510 JSDH
140.000 PS
19.600 Domovinka
185.129 TS
52.360 MK</t>
        </r>
      </text>
    </comment>
  </commentList>
</comments>
</file>

<file path=xl/sharedStrings.xml><?xml version="1.0" encoding="utf-8"?>
<sst xmlns="http://schemas.openxmlformats.org/spreadsheetml/2006/main" count="598" uniqueCount="308">
  <si>
    <t>Příjmy (v Kč)</t>
  </si>
  <si>
    <t>Daňové příjmy</t>
  </si>
  <si>
    <t>ODPA</t>
  </si>
  <si>
    <t>POL</t>
  </si>
  <si>
    <t>ORJ</t>
  </si>
  <si>
    <t>ORG</t>
  </si>
  <si>
    <t>Popis</t>
  </si>
  <si>
    <t>návrh rozpočtu 2019</t>
  </si>
  <si>
    <t/>
  </si>
  <si>
    <t>1111</t>
  </si>
  <si>
    <t>14</t>
  </si>
  <si>
    <t>Daň z příjmů FO záv. Činnost</t>
  </si>
  <si>
    <t>1112</t>
  </si>
  <si>
    <t>Daň z příjmů FO SVČ</t>
  </si>
  <si>
    <t>1113</t>
  </si>
  <si>
    <t>Daň z příjmů FO kap. výnosy</t>
  </si>
  <si>
    <t>1121</t>
  </si>
  <si>
    <t>Daň z příjmů PO</t>
  </si>
  <si>
    <t>1122</t>
  </si>
  <si>
    <t>Daň z příjmu - obce</t>
  </si>
  <si>
    <t>1211</t>
  </si>
  <si>
    <t>DPH</t>
  </si>
  <si>
    <t>1334</t>
  </si>
  <si>
    <t>15</t>
  </si>
  <si>
    <t>Odvody za odnětí půdy  ze zem. půdního fondu</t>
  </si>
  <si>
    <t>1335</t>
  </si>
  <si>
    <t>Odvody za odnětí pozemků plnění funkcí lesa</t>
  </si>
  <si>
    <t>1340</t>
  </si>
  <si>
    <t>MP - komunální odpad</t>
  </si>
  <si>
    <t>1341</t>
  </si>
  <si>
    <t>MP - pes</t>
  </si>
  <si>
    <t>1342</t>
  </si>
  <si>
    <t>13</t>
  </si>
  <si>
    <t>MP - lázeňský a rekreační pobyt</t>
  </si>
  <si>
    <t>1343</t>
  </si>
  <si>
    <t>MP - užívání veřejného prostranství</t>
  </si>
  <si>
    <t>1345</t>
  </si>
  <si>
    <t>MP - ubytovací kapacita</t>
  </si>
  <si>
    <t>1353</t>
  </si>
  <si>
    <t>25</t>
  </si>
  <si>
    <t>Příjmy za zkoušky - řidičské oprávnění</t>
  </si>
  <si>
    <t>1356</t>
  </si>
  <si>
    <t>0355</t>
  </si>
  <si>
    <t>Dobývací prostor</t>
  </si>
  <si>
    <t>1361</t>
  </si>
  <si>
    <t>12</t>
  </si>
  <si>
    <t>Správní poplatky OSO</t>
  </si>
  <si>
    <t>Správní poplatky EO</t>
  </si>
  <si>
    <t>21</t>
  </si>
  <si>
    <t>Správní poplatky SÚ - ŽP</t>
  </si>
  <si>
    <t>Správní poplatky ODOŽÚ</t>
  </si>
  <si>
    <t>1381</t>
  </si>
  <si>
    <t>Daň z hazardních her</t>
  </si>
  <si>
    <t>1511</t>
  </si>
  <si>
    <t>Daň z nemovitosti</t>
  </si>
  <si>
    <t>CELKEM</t>
  </si>
  <si>
    <t>Nedaňové příjmy</t>
  </si>
  <si>
    <t>2420</t>
  </si>
  <si>
    <t>30</t>
  </si>
  <si>
    <t>2144</t>
  </si>
  <si>
    <t>2169</t>
  </si>
  <si>
    <t>2219</t>
  </si>
  <si>
    <t>2299</t>
  </si>
  <si>
    <t>2310</t>
  </si>
  <si>
    <t>40</t>
  </si>
  <si>
    <t>3111</t>
  </si>
  <si>
    <t>0302</t>
  </si>
  <si>
    <t>MŠ - Mánesova</t>
  </si>
  <si>
    <t>3314</t>
  </si>
  <si>
    <t>0393</t>
  </si>
  <si>
    <t>Městská knihovna</t>
  </si>
  <si>
    <t>3319</t>
  </si>
  <si>
    <t>3349</t>
  </si>
  <si>
    <t>3399</t>
  </si>
  <si>
    <t>3412</t>
  </si>
  <si>
    <t>41</t>
  </si>
  <si>
    <t>3612</t>
  </si>
  <si>
    <t>3613</t>
  </si>
  <si>
    <t>Pronájem nebytových prostor</t>
  </si>
  <si>
    <t>3639</t>
  </si>
  <si>
    <t>0337</t>
  </si>
  <si>
    <t>3723</t>
  </si>
  <si>
    <t>3725</t>
  </si>
  <si>
    <t>3769</t>
  </si>
  <si>
    <t>4351</t>
  </si>
  <si>
    <t>0342</t>
  </si>
  <si>
    <t>Pečovatelská služba</t>
  </si>
  <si>
    <t>4356</t>
  </si>
  <si>
    <t>3422</t>
  </si>
  <si>
    <t>Domovinka</t>
  </si>
  <si>
    <t>4399</t>
  </si>
  <si>
    <t>23</t>
  </si>
  <si>
    <t>2300</t>
  </si>
  <si>
    <t>5311</t>
  </si>
  <si>
    <t>0323</t>
  </si>
  <si>
    <t>5512</t>
  </si>
  <si>
    <t>0325</t>
  </si>
  <si>
    <t>6171</t>
  </si>
  <si>
    <t>11</t>
  </si>
  <si>
    <t>0100</t>
  </si>
  <si>
    <t>6310</t>
  </si>
  <si>
    <t>6409</t>
  </si>
  <si>
    <t>Kapitálové příjmy</t>
  </si>
  <si>
    <t>3326</t>
  </si>
  <si>
    <t>Přijaté investiční dary - TGM</t>
  </si>
  <si>
    <t>4111</t>
  </si>
  <si>
    <t>dotace - volby prezident</t>
  </si>
  <si>
    <t xml:space="preserve">dotace - volby </t>
  </si>
  <si>
    <t>4112</t>
  </si>
  <si>
    <t>příspěvek na státní správu</t>
  </si>
  <si>
    <t>4116</t>
  </si>
  <si>
    <t>0532</t>
  </si>
  <si>
    <t>komunitní centrum</t>
  </si>
  <si>
    <t>OSV pěstounská péče ÚZ 13010</t>
  </si>
  <si>
    <t>8023</t>
  </si>
  <si>
    <t>OSV soc.vylouč. rodiny v KnO ÚZ 13013</t>
  </si>
  <si>
    <t>Úřad práce ÚZ 13013 + 13234</t>
  </si>
  <si>
    <t>dotace SPOD ÚZ 13011 + 13233</t>
  </si>
  <si>
    <t>dotace ÚZ 13015 - výkon sociální práce</t>
  </si>
  <si>
    <t>Technické služby Úřad práce ÚZ 13101</t>
  </si>
  <si>
    <t>hasiči Kostelec nad Orlicí</t>
  </si>
  <si>
    <t>0352</t>
  </si>
  <si>
    <t>0344</t>
  </si>
  <si>
    <t>Dům dětí a mládeže</t>
  </si>
  <si>
    <t>0304</t>
  </si>
  <si>
    <t>ZŠ Gutha Jarkovského</t>
  </si>
  <si>
    <t>4121</t>
  </si>
  <si>
    <t>6330</t>
  </si>
  <si>
    <t>Sociální fond - převody mezi účty</t>
  </si>
  <si>
    <t>4216</t>
  </si>
  <si>
    <t>Příjmy celkem (v Kč)</t>
  </si>
  <si>
    <t>Ostatní služby (pronájem movitých věcí)</t>
  </si>
  <si>
    <t>Ostatní správa v průmyslu, staveb., obchodu a služ. (pokuty)</t>
  </si>
  <si>
    <t>Ostatní zál.pozemních komunikací (parkovací karty, automaty)</t>
  </si>
  <si>
    <t>Pitná voda (nájem vodovod)</t>
  </si>
  <si>
    <t>Mateřské školy (vratky dotací PO)</t>
  </si>
  <si>
    <t xml:space="preserve">Činnosti knihovnické </t>
  </si>
  <si>
    <t>Ostatní záležitosti kultury - prodej knih</t>
  </si>
  <si>
    <t>Ostatní zál.sdělovacíh prostředků (zpravodaj)</t>
  </si>
  <si>
    <t>Ostatní zál.kultury, církví a sděl.prostř.</t>
  </si>
  <si>
    <t xml:space="preserve">Sportovní zaříz.v maj. Obce - víceúčelové sportoviště </t>
  </si>
  <si>
    <t>Bytové hospodářství</t>
  </si>
  <si>
    <t>Komunální služby a územní rozvoj</t>
  </si>
  <si>
    <t>Sběr a svoz odpadů (jiné než nebezpečné a komunální)</t>
  </si>
  <si>
    <t>Využívání a zmeškodňování komunálníc odpadů</t>
  </si>
  <si>
    <t>Ostatní správa v ochraně životního prostředí (pokuty)</t>
  </si>
  <si>
    <t>Denní stacionáře a centra denních služeb - Domovinka</t>
  </si>
  <si>
    <t>Ostatní zál.sociál.věcí (Rozvoj regionálního partnerství)</t>
  </si>
  <si>
    <t>Bezpečnost a veřejný pořádek - Městská policie</t>
  </si>
  <si>
    <t>Požární ochrana - dobrovolná část - pojistné náhrady</t>
  </si>
  <si>
    <t>Činnost místní správy (rozhlas, kopírování, ost.služby)</t>
  </si>
  <si>
    <t>Obecné příjmy a výdaje z fin.operací (úroky, dividendy)</t>
  </si>
  <si>
    <t>Ostatní činnosti jinde nezařazené (mylné platby)</t>
  </si>
  <si>
    <t>Komunální služby a územní rozvoj (prodej pozemků)</t>
  </si>
  <si>
    <t>Činnost místní správy (prodej inv.maj.)</t>
  </si>
  <si>
    <t>Příspěvek na azylové zařízení - komunální odpad</t>
  </si>
  <si>
    <t>Ostatní neinvestiční transfery ze státního rozpočtu</t>
  </si>
  <si>
    <t>Ostatní neinvestiční transfery od obcí (PS, knihovna)</t>
  </si>
  <si>
    <t>Ostatní neinvestiční transfery od krajů (knihovna, MŠ, festival)</t>
  </si>
  <si>
    <t>Ostatní investiční transfery ze státního rozpočtu</t>
  </si>
  <si>
    <t>Správní poplatky</t>
  </si>
  <si>
    <t>SR 2018</t>
  </si>
  <si>
    <t>Ostatní záležitosti těžebního průmyslu a energetiky</t>
  </si>
  <si>
    <t>Ostatní  záležitosti v dopravě (pokuty)</t>
  </si>
  <si>
    <t>Běžné výdaje (v Kč)</t>
  </si>
  <si>
    <t xml:space="preserve">Text                          </t>
  </si>
  <si>
    <t>5xxx</t>
  </si>
  <si>
    <t xml:space="preserve">2143 </t>
  </si>
  <si>
    <t xml:space="preserve">2212 </t>
  </si>
  <si>
    <t xml:space="preserve">2219 </t>
  </si>
  <si>
    <t>2221</t>
  </si>
  <si>
    <t>2292</t>
  </si>
  <si>
    <t>Výdaje na dopravní obslužnost</t>
  </si>
  <si>
    <t>2321</t>
  </si>
  <si>
    <t>2341</t>
  </si>
  <si>
    <t xml:space="preserve">3113 </t>
  </si>
  <si>
    <t>3122</t>
  </si>
  <si>
    <t>3141</t>
  </si>
  <si>
    <t>3231</t>
  </si>
  <si>
    <t xml:space="preserve">3317 </t>
  </si>
  <si>
    <t xml:space="preserve">3319 </t>
  </si>
  <si>
    <t>3392</t>
  </si>
  <si>
    <t>3421</t>
  </si>
  <si>
    <t>3419</t>
  </si>
  <si>
    <t>3429</t>
  </si>
  <si>
    <t xml:space="preserve">3541 </t>
  </si>
  <si>
    <t xml:space="preserve">3613 </t>
  </si>
  <si>
    <t xml:space="preserve">3631 </t>
  </si>
  <si>
    <t>Výdaje na veřejné osvětlení</t>
  </si>
  <si>
    <t>3632</t>
  </si>
  <si>
    <t>3636</t>
  </si>
  <si>
    <t>3721</t>
  </si>
  <si>
    <t>3722</t>
  </si>
  <si>
    <t>3726</t>
  </si>
  <si>
    <t>3745</t>
  </si>
  <si>
    <t>4349</t>
  </si>
  <si>
    <t>4312</t>
  </si>
  <si>
    <t>Výdaje na sociální poradenství</t>
  </si>
  <si>
    <t>4339</t>
  </si>
  <si>
    <t>Výdaje na sociální péči a pomoc v rodině</t>
  </si>
  <si>
    <t>4341</t>
  </si>
  <si>
    <t>4344</t>
  </si>
  <si>
    <t>Výdaje na sociální rehabilitaci</t>
  </si>
  <si>
    <t>4350</t>
  </si>
  <si>
    <t>Výdaje na domovy pro seniory</t>
  </si>
  <si>
    <t>4357</t>
  </si>
  <si>
    <t>Výdaje na domovy pro se zdravotním postižením</t>
  </si>
  <si>
    <t>4371</t>
  </si>
  <si>
    <t>Výdaje na ranou péči a sociálně aktivizační služby</t>
  </si>
  <si>
    <t>4378</t>
  </si>
  <si>
    <t>Výdaje na terénní programy</t>
  </si>
  <si>
    <t>5212</t>
  </si>
  <si>
    <t xml:space="preserve">6112 </t>
  </si>
  <si>
    <t>6118</t>
  </si>
  <si>
    <t>Výdaje spojené s volbou prezidenta</t>
  </si>
  <si>
    <t>Výdaje na činnost místní správy</t>
  </si>
  <si>
    <t>6223</t>
  </si>
  <si>
    <t>Výdaje na mezinárodní spolupráci</t>
  </si>
  <si>
    <t xml:space="preserve">6320 </t>
  </si>
  <si>
    <t>6399</t>
  </si>
  <si>
    <t>Finanční vypořádání minulých let</t>
  </si>
  <si>
    <t>Běžné výdaje celkem</t>
  </si>
  <si>
    <t>Kapitálové výdaje (v Kč)</t>
  </si>
  <si>
    <t>6xxx</t>
  </si>
  <si>
    <t>Investiční výdaje na silnice</t>
  </si>
  <si>
    <t>Investiční výdaje na pitnou vodu</t>
  </si>
  <si>
    <t>Socha TGM</t>
  </si>
  <si>
    <t>3631</t>
  </si>
  <si>
    <t>3635</t>
  </si>
  <si>
    <t>Investiční výdaje na územní plánování</t>
  </si>
  <si>
    <t>Investiční výdaje na činnost místní správy</t>
  </si>
  <si>
    <t>Výdaje celkem (v Kč)</t>
  </si>
  <si>
    <t>Návrh 2019</t>
  </si>
  <si>
    <t>RS 2018</t>
  </si>
  <si>
    <t>Předpokl.skut. 2018</t>
  </si>
  <si>
    <t>Cestovní ruch (informační centrum)</t>
  </si>
  <si>
    <t>Silnice</t>
  </si>
  <si>
    <t>Ostatní záležitosti pozemních komunikací</t>
  </si>
  <si>
    <t>Provoz veřejné silniční dopravy</t>
  </si>
  <si>
    <t>Odvádění a čištění odpadních vod</t>
  </si>
  <si>
    <t>Vodní díla v zemědělské krajině</t>
  </si>
  <si>
    <t>Mateřské školy</t>
  </si>
  <si>
    <t>Základní školy</t>
  </si>
  <si>
    <t>Střední odborné školy</t>
  </si>
  <si>
    <t>Školní stravování</t>
  </si>
  <si>
    <t>Základní umělecké školy</t>
  </si>
  <si>
    <t>Činnosti knihovnické</t>
  </si>
  <si>
    <t>Výstavní činnosti v kultuře</t>
  </si>
  <si>
    <t>Ostatní záležitosti kultury</t>
  </si>
  <si>
    <t>Ostatní záležitosti sdělovacích prostředků</t>
  </si>
  <si>
    <t>Zájmová činnost v kultuře</t>
  </si>
  <si>
    <t>Sportovní zařízení v majetku obce</t>
  </si>
  <si>
    <t>Využití volného času dětí a mládeže (DDM)</t>
  </si>
  <si>
    <t>Ostatní zájmová činnost a rekreace</t>
  </si>
  <si>
    <t>Nebytové hospodářství</t>
  </si>
  <si>
    <t>Pohřebnictví</t>
  </si>
  <si>
    <t>Sběr a svoz nebezpečných odpadů</t>
  </si>
  <si>
    <t>Sběr a svoz komunálních odpadů</t>
  </si>
  <si>
    <t>Využívání a zneškodňování ostatních odpadů</t>
  </si>
  <si>
    <t>Péče o vzhled obcí a veřejnou zeleň</t>
  </si>
  <si>
    <t>Požární ochrana - dobrovolná část</t>
  </si>
  <si>
    <t>Ochrana obyvatelstva</t>
  </si>
  <si>
    <t>Bezpečnost a veřejný pořádek - městská policie</t>
  </si>
  <si>
    <t>Zastupitelstva obcí</t>
  </si>
  <si>
    <t>Obecné příjmy a vývdaje z finančních operací</t>
  </si>
  <si>
    <t>Pojištění funkčně nespecifikované</t>
  </si>
  <si>
    <t>Ostatní finanční operace</t>
  </si>
  <si>
    <t>Zrušený odvod z výherních hracích automatů</t>
  </si>
  <si>
    <t>Činnosti památkových ústavů, hradů a zámků</t>
  </si>
  <si>
    <t>Ostatní investiční transfery od krajů</t>
  </si>
  <si>
    <t>předpokl. skut. 2018</t>
  </si>
  <si>
    <t>1070</t>
  </si>
  <si>
    <t>Rybářství</t>
  </si>
  <si>
    <t>Ostatní služby</t>
  </si>
  <si>
    <t>3543</t>
  </si>
  <si>
    <t>Pomoc zdravotně postiženým</t>
  </si>
  <si>
    <t>Územní rozvoj</t>
  </si>
  <si>
    <t>4333</t>
  </si>
  <si>
    <t>Domovy - penziony pro matky s dětmi</t>
  </si>
  <si>
    <t>4374</t>
  </si>
  <si>
    <t>Azylové domy, nízkoprahová denní centra</t>
  </si>
  <si>
    <t>5511</t>
  </si>
  <si>
    <t>Požární ochrana - profesionální část</t>
  </si>
  <si>
    <t>6115</t>
  </si>
  <si>
    <t>Ostatní činnosti jinde nezařazené</t>
  </si>
  <si>
    <t>Veřejné osvětlení</t>
  </si>
  <si>
    <t>Pečovatelská služba (rekonstrukce, auto)</t>
  </si>
  <si>
    <t>revolvingový úvěr</t>
  </si>
  <si>
    <t>účet sociálního fondu - rezerva</t>
  </si>
  <si>
    <t>zůstatek hospodaření let minulých</t>
  </si>
  <si>
    <t>Financování</t>
  </si>
  <si>
    <t>Závaznými ukazateli rozpočtu jsou paragrafy!!!</t>
  </si>
  <si>
    <t>Ostatní záležitosti sociálních věcí</t>
  </si>
  <si>
    <t xml:space="preserve">Ostatní záležitosti lesního hospodářství </t>
  </si>
  <si>
    <t>Ostatní záležitosti kultury, církví a sděl. prostř.</t>
  </si>
  <si>
    <t>Prevence před drog., alkoh., nikot. a jin. záv.</t>
  </si>
  <si>
    <t>Výdaje na soc. pomoc osob. v hmot. nouzi</t>
  </si>
  <si>
    <t>Ostatní sociální péče a pomoc ostat. skup.</t>
  </si>
  <si>
    <t>Volby dozastupitelstev územ. samospr. celků</t>
  </si>
  <si>
    <t>Požární ochrana - dobrovolná část (příst. Zbroj.)</t>
  </si>
  <si>
    <t>Přijaté transfery</t>
  </si>
  <si>
    <t>Celkem</t>
  </si>
  <si>
    <t>Emisní poplatky + odvod</t>
  </si>
  <si>
    <t>Splátky půjč.prostředků od obecně prospěšných společností</t>
  </si>
  <si>
    <t>Poř., zachov. a ob. hod. kultur., národ. a histor. pov.</t>
  </si>
  <si>
    <t>Neinvestiční výdaje na ost. tělovýchovnou činnost</t>
  </si>
  <si>
    <t>Převody vlast. fondům v rozpočtech územní úrovně</t>
  </si>
  <si>
    <t>VÝDAJE (v Kč)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</si>
</sst>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_-* #,##0.00&quot; Kč&quot;_-;\-* #,##0.00&quot; Kč&quot;_-;_-* \-??&quot; Kč&quot;_-;_-@_-"/>
    <numFmt numFmtId="165" formatCode="_-* #,##0.00\ _K_č_-;\-* #,##0.00\ _K_č_-;_-* \-??\ _K_č_-;_-@_-"/>
  </numFmts>
  <fonts count="26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name val="Arial CE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9"/>
      <name val="Arial CE"/>
      <charset val="238"/>
    </font>
    <font>
      <b/>
      <sz val="14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1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23"/>
      </patternFill>
    </fill>
    <fill>
      <patternFill patternType="solid">
        <fgColor rgb="FFFF9900"/>
        <bgColor indexed="51"/>
      </patternFill>
    </fill>
    <fill>
      <patternFill patternType="solid">
        <fgColor rgb="FFFF99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51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01">
    <xf numFmtId="0" fontId="0" fillId="0" borderId="0"/>
    <xf numFmtId="0" fontId="6" fillId="0" borderId="0"/>
    <xf numFmtId="0" fontId="7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5" fontId="7" fillId="0" borderId="0" applyFill="0" applyBorder="0" applyAlignment="0" applyProtection="0"/>
    <xf numFmtId="164" fontId="7" fillId="0" borderId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4" fillId="0" borderId="0" xfId="2" applyFont="1" applyFill="1"/>
    <xf numFmtId="0" fontId="4" fillId="0" borderId="0" xfId="2" applyFont="1" applyFill="1" applyAlignment="1">
      <alignment horizontal="center"/>
    </xf>
    <xf numFmtId="4" fontId="0" fillId="0" borderId="0" xfId="0" applyNumberFormat="1"/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4" fillId="0" borderId="0" xfId="2" applyFont="1" applyFill="1"/>
    <xf numFmtId="3" fontId="2" fillId="10" borderId="4" xfId="0" applyNumberFormat="1" applyFont="1" applyFill="1" applyBorder="1" applyAlignment="1">
      <alignment horizontal="center" vertical="center" wrapText="1"/>
    </xf>
    <xf numFmtId="164" fontId="7" fillId="0" borderId="0" xfId="400" applyFont="1" applyFill="1" applyBorder="1" applyAlignment="1" applyProtection="1"/>
    <xf numFmtId="0" fontId="7" fillId="0" borderId="0" xfId="398" applyFont="1"/>
    <xf numFmtId="0" fontId="4" fillId="0" borderId="10" xfId="398" applyFont="1" applyBorder="1"/>
    <xf numFmtId="0" fontId="14" fillId="0" borderId="2" xfId="398" applyNumberFormat="1" applyFont="1" applyBorder="1" applyAlignment="1">
      <alignment wrapText="1"/>
    </xf>
    <xf numFmtId="0" fontId="4" fillId="0" borderId="15" xfId="398" applyFont="1" applyBorder="1"/>
    <xf numFmtId="49" fontId="14" fillId="0" borderId="2" xfId="398" applyNumberFormat="1" applyFont="1" applyBorder="1"/>
    <xf numFmtId="0" fontId="9" fillId="0" borderId="23" xfId="398" applyFont="1" applyBorder="1" applyAlignment="1">
      <alignment horizontal="center"/>
    </xf>
    <xf numFmtId="0" fontId="4" fillId="0" borderId="10" xfId="398" applyFont="1" applyBorder="1" applyAlignment="1">
      <alignment horizontal="left"/>
    </xf>
    <xf numFmtId="0" fontId="4" fillId="0" borderId="15" xfId="400" applyNumberFormat="1" applyFont="1" applyFill="1" applyBorder="1" applyAlignment="1" applyProtection="1">
      <alignment horizontal="left"/>
    </xf>
    <xf numFmtId="4" fontId="4" fillId="10" borderId="13" xfId="400" applyNumberFormat="1" applyFont="1" applyFill="1" applyBorder="1" applyAlignment="1" applyProtection="1">
      <alignment horizontal="right"/>
    </xf>
    <xf numFmtId="4" fontId="4" fillId="10" borderId="45" xfId="398" applyNumberFormat="1" applyFont="1" applyFill="1" applyBorder="1" applyAlignment="1">
      <alignment horizontal="right"/>
    </xf>
    <xf numFmtId="4" fontId="1" fillId="10" borderId="23" xfId="400" applyNumberFormat="1" applyFont="1" applyFill="1" applyBorder="1" applyAlignment="1" applyProtection="1">
      <alignment horizontal="right"/>
    </xf>
    <xf numFmtId="0" fontId="15" fillId="0" borderId="0" xfId="0" applyFont="1"/>
    <xf numFmtId="0" fontId="8" fillId="14" borderId="0" xfId="398" applyFont="1" applyFill="1" applyAlignment="1">
      <alignment horizontal="center"/>
    </xf>
    <xf numFmtId="0" fontId="1" fillId="15" borderId="22" xfId="398" applyFont="1" applyFill="1" applyBorder="1" applyAlignment="1">
      <alignment horizontal="left"/>
    </xf>
    <xf numFmtId="0" fontId="1" fillId="15" borderId="38" xfId="398" applyFont="1" applyFill="1" applyBorder="1" applyAlignment="1">
      <alignment horizontal="left"/>
    </xf>
    <xf numFmtId="0" fontId="1" fillId="6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7" borderId="19" xfId="0" applyFont="1" applyFill="1" applyBorder="1" applyAlignment="1">
      <alignment horizontal="left"/>
    </xf>
    <xf numFmtId="0" fontId="1" fillId="8" borderId="19" xfId="0" applyFont="1" applyFill="1" applyBorder="1" applyAlignment="1">
      <alignment horizontal="left"/>
    </xf>
    <xf numFmtId="0" fontId="16" fillId="0" borderId="6" xfId="0" applyFont="1" applyBorder="1" applyAlignment="1">
      <alignment horizontal="left" vertical="center" wrapText="1"/>
    </xf>
    <xf numFmtId="0" fontId="17" fillId="0" borderId="7" xfId="0" applyNumberFormat="1" applyFont="1" applyFill="1" applyBorder="1" applyAlignment="1">
      <alignment vertical="center" wrapText="1"/>
    </xf>
    <xf numFmtId="4" fontId="16" fillId="4" borderId="8" xfId="0" applyNumberFormat="1" applyFont="1" applyFill="1" applyBorder="1" applyAlignment="1">
      <alignment horizontal="right" vertical="center"/>
    </xf>
    <xf numFmtId="0" fontId="16" fillId="0" borderId="10" xfId="0" applyFont="1" applyBorder="1" applyAlignment="1">
      <alignment horizontal="left" vertical="center" wrapText="1"/>
    </xf>
    <xf numFmtId="0" fontId="17" fillId="0" borderId="11" xfId="0" applyNumberFormat="1" applyFont="1" applyFill="1" applyBorder="1" applyAlignment="1">
      <alignment vertical="center" wrapText="1"/>
    </xf>
    <xf numFmtId="4" fontId="16" fillId="4" borderId="12" xfId="0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left" vertical="center"/>
    </xf>
    <xf numFmtId="0" fontId="17" fillId="0" borderId="13" xfId="0" applyNumberFormat="1" applyFont="1" applyFill="1" applyBorder="1" applyAlignment="1">
      <alignment vertical="center" wrapText="1"/>
    </xf>
    <xf numFmtId="0" fontId="16" fillId="0" borderId="15" xfId="0" applyFont="1" applyBorder="1" applyAlignment="1">
      <alignment horizontal="left" vertical="center" wrapText="1"/>
    </xf>
    <xf numFmtId="0" fontId="17" fillId="0" borderId="17" xfId="0" applyNumberFormat="1" applyFont="1" applyFill="1" applyBorder="1" applyAlignment="1">
      <alignment vertical="center" wrapText="1"/>
    </xf>
    <xf numFmtId="4" fontId="16" fillId="4" borderId="16" xfId="0" applyNumberFormat="1" applyFont="1" applyFill="1" applyBorder="1" applyAlignment="1">
      <alignment horizontal="right" vertical="center"/>
    </xf>
    <xf numFmtId="0" fontId="16" fillId="0" borderId="17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7" fillId="0" borderId="11" xfId="0" applyNumberFormat="1" applyFont="1" applyFill="1" applyBorder="1" applyAlignment="1">
      <alignment wrapText="1"/>
    </xf>
    <xf numFmtId="0" fontId="17" fillId="0" borderId="11" xfId="0" applyFont="1" applyBorder="1" applyAlignment="1">
      <alignment horizontal="left" vertical="center"/>
    </xf>
    <xf numFmtId="4" fontId="17" fillId="4" borderId="12" xfId="0" applyNumberFormat="1" applyFont="1" applyFill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49" fontId="16" fillId="0" borderId="10" xfId="0" applyNumberFormat="1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49" fontId="17" fillId="0" borderId="10" xfId="0" applyNumberFormat="1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4" fontId="16" fillId="4" borderId="35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left" vertical="top" wrapText="1"/>
    </xf>
    <xf numFmtId="4" fontId="2" fillId="4" borderId="4" xfId="0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19" fillId="9" borderId="4" xfId="2" applyNumberFormat="1" applyFont="1" applyFill="1" applyBorder="1" applyAlignment="1">
      <alignment vertical="center"/>
    </xf>
    <xf numFmtId="4" fontId="16" fillId="10" borderId="12" xfId="0" applyNumberFormat="1" applyFont="1" applyFill="1" applyBorder="1" applyAlignment="1">
      <alignment horizontal="right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 wrapText="1"/>
    </xf>
    <xf numFmtId="3" fontId="18" fillId="10" borderId="21" xfId="0" applyNumberFormat="1" applyFont="1" applyFill="1" applyBorder="1" applyAlignment="1">
      <alignment horizontal="center" vertical="center" wrapText="1"/>
    </xf>
    <xf numFmtId="164" fontId="12" fillId="0" borderId="0" xfId="69" applyFont="1" applyFill="1" applyBorder="1" applyAlignment="1" applyProtection="1">
      <alignment vertical="center"/>
    </xf>
    <xf numFmtId="0" fontId="13" fillId="0" borderId="0" xfId="0" applyFont="1" applyAlignment="1">
      <alignment vertical="center"/>
    </xf>
    <xf numFmtId="49" fontId="16" fillId="0" borderId="6" xfId="0" applyNumberFormat="1" applyFont="1" applyBorder="1" applyAlignment="1">
      <alignment horizontal="left" vertical="center"/>
    </xf>
    <xf numFmtId="0" fontId="16" fillId="0" borderId="7" xfId="0" applyNumberFormat="1" applyFont="1" applyBorder="1" applyAlignment="1">
      <alignment horizontal="left" vertical="center" wrapText="1"/>
    </xf>
    <xf numFmtId="49" fontId="17" fillId="0" borderId="6" xfId="0" applyNumberFormat="1" applyFont="1" applyBorder="1" applyAlignment="1">
      <alignment vertical="center"/>
    </xf>
    <xf numFmtId="4" fontId="17" fillId="10" borderId="12" xfId="0" applyNumberFormat="1" applyFont="1" applyFill="1" applyBorder="1" applyAlignment="1">
      <alignment vertical="center" wrapText="1"/>
    </xf>
    <xf numFmtId="4" fontId="17" fillId="10" borderId="35" xfId="0" applyNumberFormat="1" applyFont="1" applyFill="1" applyBorder="1" applyAlignment="1">
      <alignment vertical="center" wrapText="1"/>
    </xf>
    <xf numFmtId="49" fontId="17" fillId="0" borderId="10" xfId="0" applyNumberFormat="1" applyFont="1" applyBorder="1" applyAlignment="1">
      <alignment vertical="center"/>
    </xf>
    <xf numFmtId="0" fontId="17" fillId="0" borderId="11" xfId="0" applyNumberFormat="1" applyFont="1" applyBorder="1" applyAlignment="1">
      <alignment vertical="center" wrapText="1"/>
    </xf>
    <xf numFmtId="0" fontId="17" fillId="0" borderId="7" xfId="0" applyNumberFormat="1" applyFont="1" applyBorder="1" applyAlignment="1">
      <alignment vertical="center" wrapText="1"/>
    </xf>
    <xf numFmtId="49" fontId="17" fillId="0" borderId="11" xfId="0" applyNumberFormat="1" applyFont="1" applyBorder="1" applyAlignment="1">
      <alignment vertical="center"/>
    </xf>
    <xf numFmtId="49" fontId="17" fillId="0" borderId="10" xfId="0" applyNumberFormat="1" applyFont="1" applyFill="1" applyBorder="1" applyAlignment="1">
      <alignment vertical="center"/>
    </xf>
    <xf numFmtId="49" fontId="17" fillId="0" borderId="11" xfId="0" applyNumberFormat="1" applyFont="1" applyFill="1" applyBorder="1" applyAlignment="1">
      <alignment vertical="center"/>
    </xf>
    <xf numFmtId="49" fontId="17" fillId="0" borderId="1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 wrapText="1"/>
    </xf>
    <xf numFmtId="49" fontId="17" fillId="0" borderId="7" xfId="0" applyNumberFormat="1" applyFont="1" applyBorder="1" applyAlignment="1">
      <alignment vertical="center"/>
    </xf>
    <xf numFmtId="49" fontId="17" fillId="0" borderId="20" xfId="0" applyNumberFormat="1" applyFont="1" applyBorder="1" applyAlignment="1">
      <alignment vertical="center"/>
    </xf>
    <xf numFmtId="4" fontId="17" fillId="10" borderId="8" xfId="0" applyNumberFormat="1" applyFont="1" applyFill="1" applyBorder="1" applyAlignment="1">
      <alignment vertical="center" wrapText="1"/>
    </xf>
    <xf numFmtId="0" fontId="20" fillId="0" borderId="20" xfId="0" applyFont="1" applyBorder="1" applyAlignment="1">
      <alignment vertical="center"/>
    </xf>
    <xf numFmtId="4" fontId="20" fillId="10" borderId="12" xfId="0" applyNumberFormat="1" applyFont="1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4" fontId="20" fillId="10" borderId="33" xfId="0" applyNumberFormat="1" applyFont="1" applyFill="1" applyBorder="1" applyAlignment="1">
      <alignment vertical="center"/>
    </xf>
    <xf numFmtId="0" fontId="23" fillId="10" borderId="21" xfId="0" applyFont="1" applyFill="1" applyBorder="1" applyAlignment="1">
      <alignment horizontal="left" vertical="center"/>
    </xf>
    <xf numFmtId="0" fontId="23" fillId="10" borderId="22" xfId="0" applyFont="1" applyFill="1" applyBorder="1" applyAlignment="1">
      <alignment horizontal="left" vertical="center"/>
    </xf>
    <xf numFmtId="4" fontId="19" fillId="10" borderId="4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8" fillId="11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0" fillId="0" borderId="25" xfId="0" applyFont="1" applyBorder="1" applyAlignment="1">
      <alignment horizontal="left" vertical="center"/>
    </xf>
    <xf numFmtId="4" fontId="20" fillId="10" borderId="29" xfId="0" applyNumberFormat="1" applyFont="1" applyFill="1" applyBorder="1" applyAlignment="1">
      <alignment vertical="center"/>
    </xf>
    <xf numFmtId="0" fontId="21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4" fontId="20" fillId="10" borderId="8" xfId="0" applyNumberFormat="1" applyFont="1" applyFill="1" applyBorder="1" applyAlignment="1">
      <alignment vertical="center"/>
    </xf>
    <xf numFmtId="49" fontId="17" fillId="0" borderId="9" xfId="0" applyNumberFormat="1" applyFont="1" applyBorder="1" applyAlignment="1">
      <alignment vertical="center"/>
    </xf>
    <xf numFmtId="49" fontId="17" fillId="0" borderId="31" xfId="0" applyNumberFormat="1" applyFont="1" applyBorder="1" applyAlignment="1">
      <alignment vertical="center"/>
    </xf>
    <xf numFmtId="49" fontId="17" fillId="0" borderId="26" xfId="0" applyNumberFormat="1" applyFont="1" applyBorder="1" applyAlignment="1">
      <alignment vertical="center"/>
    </xf>
    <xf numFmtId="49" fontId="17" fillId="0" borderId="40" xfId="0" applyNumberFormat="1" applyFont="1" applyBorder="1" applyAlignment="1">
      <alignment vertical="center"/>
    </xf>
    <xf numFmtId="4" fontId="17" fillId="10" borderId="33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8" fillId="9" borderId="21" xfId="0" applyFont="1" applyFill="1" applyBorder="1" applyAlignment="1">
      <alignment vertical="center"/>
    </xf>
    <xf numFmtId="0" fontId="8" fillId="9" borderId="22" xfId="0" applyFont="1" applyFill="1" applyBorder="1" applyAlignment="1">
      <alignment vertical="center"/>
    </xf>
    <xf numFmtId="0" fontId="8" fillId="12" borderId="22" xfId="0" applyFont="1" applyFill="1" applyBorder="1" applyAlignment="1">
      <alignment vertical="center"/>
    </xf>
    <xf numFmtId="4" fontId="19" fillId="13" borderId="1" xfId="0" applyNumberFormat="1" applyFont="1" applyFill="1" applyBorder="1" applyAlignment="1">
      <alignment vertical="center"/>
    </xf>
    <xf numFmtId="4" fontId="19" fillId="13" borderId="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18" fillId="16" borderId="4" xfId="0" applyNumberFormat="1" applyFont="1" applyFill="1" applyBorder="1" applyAlignment="1">
      <alignment horizontal="center" vertical="center"/>
    </xf>
    <xf numFmtId="49" fontId="18" fillId="16" borderId="4" xfId="0" applyNumberFormat="1" applyFont="1" applyFill="1" applyBorder="1" applyAlignment="1">
      <alignment horizontal="center" vertical="center" wrapText="1"/>
    </xf>
    <xf numFmtId="4" fontId="16" fillId="16" borderId="36" xfId="0" applyNumberFormat="1" applyFont="1" applyFill="1" applyBorder="1" applyAlignment="1">
      <alignment horizontal="right" vertical="center"/>
    </xf>
    <xf numFmtId="4" fontId="16" fillId="16" borderId="8" xfId="0" applyNumberFormat="1" applyFont="1" applyFill="1" applyBorder="1" applyAlignment="1">
      <alignment horizontal="right" vertical="center"/>
    </xf>
    <xf numFmtId="4" fontId="17" fillId="16" borderId="36" xfId="0" applyNumberFormat="1" applyFont="1" applyFill="1" applyBorder="1" applyAlignment="1">
      <alignment vertical="center" wrapText="1"/>
    </xf>
    <xf numFmtId="4" fontId="20" fillId="16" borderId="8" xfId="0" applyNumberFormat="1" applyFont="1" applyFill="1" applyBorder="1" applyAlignment="1">
      <alignment horizontal="right" vertical="center"/>
    </xf>
    <xf numFmtId="4" fontId="17" fillId="16" borderId="0" xfId="0" applyNumberFormat="1" applyFont="1" applyFill="1" applyBorder="1" applyAlignment="1">
      <alignment vertical="center" wrapText="1"/>
    </xf>
    <xf numFmtId="4" fontId="17" fillId="16" borderId="20" xfId="0" applyNumberFormat="1" applyFont="1" applyFill="1" applyBorder="1" applyAlignment="1">
      <alignment vertical="center" wrapText="1"/>
    </xf>
    <xf numFmtId="4" fontId="20" fillId="16" borderId="12" xfId="0" applyNumberFormat="1" applyFont="1" applyFill="1" applyBorder="1" applyAlignment="1">
      <alignment horizontal="right" vertical="center"/>
    </xf>
    <xf numFmtId="4" fontId="17" fillId="16" borderId="30" xfId="0" applyNumberFormat="1" applyFont="1" applyFill="1" applyBorder="1" applyAlignment="1">
      <alignment vertical="center" wrapText="1"/>
    </xf>
    <xf numFmtId="4" fontId="17" fillId="16" borderId="37" xfId="0" applyNumberFormat="1" applyFont="1" applyFill="1" applyBorder="1" applyAlignment="1">
      <alignment vertical="center" wrapText="1"/>
    </xf>
    <xf numFmtId="4" fontId="17" fillId="16" borderId="12" xfId="0" applyNumberFormat="1" applyFont="1" applyFill="1" applyBorder="1" applyAlignment="1">
      <alignment vertical="center" wrapText="1"/>
    </xf>
    <xf numFmtId="4" fontId="17" fillId="16" borderId="12" xfId="0" applyNumberFormat="1" applyFont="1" applyFill="1" applyBorder="1" applyAlignment="1">
      <alignment horizontal="right" vertical="center"/>
    </xf>
    <xf numFmtId="4" fontId="17" fillId="16" borderId="20" xfId="0" applyNumberFormat="1" applyFont="1" applyFill="1" applyBorder="1" applyAlignment="1">
      <alignment vertical="center"/>
    </xf>
    <xf numFmtId="4" fontId="20" fillId="16" borderId="20" xfId="0" applyNumberFormat="1" applyFont="1" applyFill="1" applyBorder="1" applyAlignment="1">
      <alignment vertical="center"/>
    </xf>
    <xf numFmtId="4" fontId="19" fillId="16" borderId="4" xfId="0" applyNumberFormat="1" applyFont="1" applyFill="1" applyBorder="1" applyAlignment="1">
      <alignment vertical="center"/>
    </xf>
    <xf numFmtId="4" fontId="19" fillId="16" borderId="44" xfId="0" applyNumberFormat="1" applyFont="1" applyFill="1" applyBorder="1" applyAlignment="1">
      <alignment vertical="center"/>
    </xf>
    <xf numFmtId="4" fontId="17" fillId="16" borderId="6" xfId="0" applyNumberFormat="1" applyFont="1" applyFill="1" applyBorder="1" applyAlignment="1">
      <alignment horizontal="right" wrapText="1"/>
    </xf>
    <xf numFmtId="4" fontId="17" fillId="16" borderId="10" xfId="0" applyNumberFormat="1" applyFont="1" applyFill="1" applyBorder="1" applyAlignment="1">
      <alignment horizontal="right" wrapText="1"/>
    </xf>
    <xf numFmtId="4" fontId="16" fillId="16" borderId="12" xfId="0" applyNumberFormat="1" applyFont="1" applyFill="1" applyBorder="1" applyAlignment="1">
      <alignment horizontal="right" vertical="center"/>
    </xf>
    <xf numFmtId="3" fontId="17" fillId="16" borderId="10" xfId="0" applyNumberFormat="1" applyFont="1" applyFill="1" applyBorder="1" applyAlignment="1">
      <alignment horizontal="right" wrapText="1"/>
    </xf>
    <xf numFmtId="3" fontId="17" fillId="16" borderId="15" xfId="0" applyNumberFormat="1" applyFont="1" applyFill="1" applyBorder="1" applyAlignment="1">
      <alignment horizontal="right" wrapText="1"/>
    </xf>
    <xf numFmtId="4" fontId="16" fillId="16" borderId="16" xfId="0" applyNumberFormat="1" applyFont="1" applyFill="1" applyBorder="1" applyAlignment="1">
      <alignment horizontal="right" vertical="center"/>
    </xf>
    <xf numFmtId="0" fontId="2" fillId="16" borderId="4" xfId="0" applyFont="1" applyFill="1" applyBorder="1" applyAlignment="1">
      <alignment horizontal="center" vertical="center" wrapText="1"/>
    </xf>
    <xf numFmtId="4" fontId="2" fillId="16" borderId="4" xfId="0" applyNumberFormat="1" applyFont="1" applyFill="1" applyBorder="1" applyAlignment="1">
      <alignment horizontal="right" vertical="center"/>
    </xf>
    <xf numFmtId="4" fontId="16" fillId="16" borderId="35" xfId="0" applyNumberFormat="1" applyFont="1" applyFill="1" applyBorder="1" applyAlignment="1">
      <alignment horizontal="right" vertical="center"/>
    </xf>
    <xf numFmtId="4" fontId="2" fillId="16" borderId="4" xfId="0" applyNumberFormat="1" applyFont="1" applyFill="1" applyBorder="1" applyAlignment="1">
      <alignment horizontal="right"/>
    </xf>
    <xf numFmtId="4" fontId="19" fillId="17" borderId="4" xfId="2" applyNumberFormat="1" applyFont="1" applyFill="1" applyBorder="1" applyAlignment="1">
      <alignment vertical="center"/>
    </xf>
    <xf numFmtId="49" fontId="2" fillId="16" borderId="4" xfId="0" applyNumberFormat="1" applyFont="1" applyFill="1" applyBorder="1" applyAlignment="1">
      <alignment horizontal="center" vertical="center"/>
    </xf>
    <xf numFmtId="49" fontId="2" fillId="16" borderId="4" xfId="0" applyNumberFormat="1" applyFont="1" applyFill="1" applyBorder="1" applyAlignment="1">
      <alignment horizontal="center" vertical="center" wrapText="1"/>
    </xf>
    <xf numFmtId="4" fontId="20" fillId="16" borderId="29" xfId="0" applyNumberFormat="1" applyFont="1" applyFill="1" applyBorder="1" applyAlignment="1">
      <alignment vertical="center"/>
    </xf>
    <xf numFmtId="4" fontId="20" fillId="16" borderId="43" xfId="0" applyNumberFormat="1" applyFont="1" applyFill="1" applyBorder="1" applyAlignment="1">
      <alignment vertical="center"/>
    </xf>
    <xf numFmtId="4" fontId="20" fillId="16" borderId="8" xfId="0" applyNumberFormat="1" applyFont="1" applyFill="1" applyBorder="1" applyAlignment="1">
      <alignment vertical="center"/>
    </xf>
    <xf numFmtId="4" fontId="17" fillId="16" borderId="27" xfId="0" applyNumberFormat="1" applyFont="1" applyFill="1" applyBorder="1" applyAlignment="1">
      <alignment vertical="center" wrapText="1"/>
    </xf>
    <xf numFmtId="4" fontId="20" fillId="16" borderId="12" xfId="0" applyNumberFormat="1" applyFont="1" applyFill="1" applyBorder="1" applyAlignment="1">
      <alignment vertical="center"/>
    </xf>
    <xf numFmtId="4" fontId="17" fillId="16" borderId="39" xfId="0" applyNumberFormat="1" applyFont="1" applyFill="1" applyBorder="1" applyAlignment="1">
      <alignment vertical="center" wrapText="1"/>
    </xf>
    <xf numFmtId="4" fontId="17" fillId="16" borderId="28" xfId="0" applyNumberFormat="1" applyFont="1" applyFill="1" applyBorder="1" applyAlignment="1">
      <alignment vertical="center" wrapText="1"/>
    </xf>
    <xf numFmtId="4" fontId="20" fillId="16" borderId="16" xfId="0" applyNumberFormat="1" applyFont="1" applyFill="1" applyBorder="1" applyAlignment="1">
      <alignment vertical="center"/>
    </xf>
    <xf numFmtId="0" fontId="24" fillId="11" borderId="0" xfId="0" applyFont="1" applyFill="1" applyBorder="1" applyAlignment="1">
      <alignment horizontal="left" vertical="center"/>
    </xf>
    <xf numFmtId="0" fontId="24" fillId="9" borderId="21" xfId="2" applyFont="1" applyFill="1" applyBorder="1" applyAlignment="1">
      <alignment horizontal="left"/>
    </xf>
    <xf numFmtId="0" fontId="24" fillId="9" borderId="22" xfId="2" applyFont="1" applyFill="1" applyBorder="1" applyAlignment="1">
      <alignment horizontal="left"/>
    </xf>
    <xf numFmtId="0" fontId="20" fillId="0" borderId="11" xfId="0" applyFont="1" applyBorder="1" applyAlignment="1">
      <alignment vertical="center"/>
    </xf>
    <xf numFmtId="0" fontId="22" fillId="0" borderId="11" xfId="69" applyNumberFormat="1" applyFont="1" applyFill="1" applyBorder="1" applyAlignment="1" applyProtection="1">
      <alignment horizontal="left" vertical="center"/>
    </xf>
    <xf numFmtId="0" fontId="20" fillId="0" borderId="34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24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16" fillId="0" borderId="9" xfId="0" applyFont="1" applyBorder="1" applyAlignment="1">
      <alignment horizontal="left" vertical="center" wrapText="1"/>
    </xf>
    <xf numFmtId="0" fontId="1" fillId="15" borderId="21" xfId="398" applyFont="1" applyFill="1" applyBorder="1" applyAlignment="1">
      <alignment horizontal="left"/>
    </xf>
    <xf numFmtId="4" fontId="20" fillId="16" borderId="46" xfId="0" applyNumberFormat="1" applyFont="1" applyFill="1" applyBorder="1" applyAlignment="1">
      <alignment vertical="center"/>
    </xf>
    <xf numFmtId="4" fontId="20" fillId="16" borderId="33" xfId="0" applyNumberFormat="1" applyFont="1" applyFill="1" applyBorder="1" applyAlignment="1">
      <alignment horizontal="right" vertical="center"/>
    </xf>
  </cellXfs>
  <cellStyles count="401">
    <cellStyle name="Čárka 2" xfId="399"/>
    <cellStyle name="čárky 2" xfId="67"/>
    <cellStyle name="Měna 2" xfId="400"/>
    <cellStyle name="měny 2" xfId="69"/>
    <cellStyle name="měny 3" xfId="68"/>
    <cellStyle name="měny 4" xfId="3"/>
    <cellStyle name="normální" xfId="0" builtinId="0"/>
    <cellStyle name="normální 10" xfId="12"/>
    <cellStyle name="normální 100" xfId="104"/>
    <cellStyle name="normální 101" xfId="105"/>
    <cellStyle name="normální 102" xfId="106"/>
    <cellStyle name="normální 103" xfId="107"/>
    <cellStyle name="normální 104" xfId="108"/>
    <cellStyle name="normální 105" xfId="109"/>
    <cellStyle name="normální 106" xfId="110"/>
    <cellStyle name="normální 107" xfId="111"/>
    <cellStyle name="normální 108" xfId="112"/>
    <cellStyle name="normální 109" xfId="113"/>
    <cellStyle name="normální 11" xfId="13"/>
    <cellStyle name="normální 110" xfId="114"/>
    <cellStyle name="normální 111" xfId="115"/>
    <cellStyle name="normální 112" xfId="116"/>
    <cellStyle name="normální 113" xfId="117"/>
    <cellStyle name="normální 114" xfId="118"/>
    <cellStyle name="normální 115" xfId="1"/>
    <cellStyle name="normální 116" xfId="119"/>
    <cellStyle name="normální 117" xfId="120"/>
    <cellStyle name="normální 118" xfId="121"/>
    <cellStyle name="normální 119" xfId="122"/>
    <cellStyle name="normální 12" xfId="14"/>
    <cellStyle name="normální 120" xfId="123"/>
    <cellStyle name="normální 121" xfId="124"/>
    <cellStyle name="normální 122" xfId="125"/>
    <cellStyle name="normální 123" xfId="126"/>
    <cellStyle name="normální 124" xfId="127"/>
    <cellStyle name="normální 125" xfId="128"/>
    <cellStyle name="normální 126" xfId="129"/>
    <cellStyle name="normální 127" xfId="130"/>
    <cellStyle name="normální 128" xfId="131"/>
    <cellStyle name="normální 129" xfId="132"/>
    <cellStyle name="normální 13" xfId="15"/>
    <cellStyle name="normální 130" xfId="133"/>
    <cellStyle name="normální 131" xfId="134"/>
    <cellStyle name="normální 132" xfId="135"/>
    <cellStyle name="normální 133" xfId="136"/>
    <cellStyle name="normální 134" xfId="137"/>
    <cellStyle name="normální 135" xfId="138"/>
    <cellStyle name="normální 136" xfId="139"/>
    <cellStyle name="normální 137" xfId="140"/>
    <cellStyle name="normální 138" xfId="141"/>
    <cellStyle name="normální 139" xfId="142"/>
    <cellStyle name="normální 14" xfId="16"/>
    <cellStyle name="normální 140" xfId="143"/>
    <cellStyle name="normální 141" xfId="144"/>
    <cellStyle name="normální 142" xfId="145"/>
    <cellStyle name="normální 143" xfId="146"/>
    <cellStyle name="normální 144" xfId="147"/>
    <cellStyle name="normální 145" xfId="148"/>
    <cellStyle name="normální 146" xfId="149"/>
    <cellStyle name="normální 147" xfId="150"/>
    <cellStyle name="normální 148" xfId="151"/>
    <cellStyle name="normální 149" xfId="152"/>
    <cellStyle name="normální 15" xfId="17"/>
    <cellStyle name="normální 150" xfId="153"/>
    <cellStyle name="normální 151" xfId="154"/>
    <cellStyle name="normální 152" xfId="155"/>
    <cellStyle name="normální 153" xfId="156"/>
    <cellStyle name="normální 154" xfId="157"/>
    <cellStyle name="normální 155" xfId="158"/>
    <cellStyle name="normální 156" xfId="159"/>
    <cellStyle name="normální 157" xfId="160"/>
    <cellStyle name="normální 158" xfId="161"/>
    <cellStyle name="normální 159" xfId="162"/>
    <cellStyle name="normální 16" xfId="18"/>
    <cellStyle name="normální 160" xfId="163"/>
    <cellStyle name="normální 161" xfId="164"/>
    <cellStyle name="normální 162" xfId="165"/>
    <cellStyle name="normální 163" xfId="166"/>
    <cellStyle name="normální 164" xfId="167"/>
    <cellStyle name="normální 165" xfId="168"/>
    <cellStyle name="normální 166" xfId="169"/>
    <cellStyle name="normální 167" xfId="170"/>
    <cellStyle name="normální 168" xfId="171"/>
    <cellStyle name="normální 169" xfId="172"/>
    <cellStyle name="normální 17" xfId="19"/>
    <cellStyle name="normální 170" xfId="173"/>
    <cellStyle name="normální 171" xfId="174"/>
    <cellStyle name="normální 172" xfId="175"/>
    <cellStyle name="normální 173" xfId="176"/>
    <cellStyle name="normální 174" xfId="177"/>
    <cellStyle name="normální 175" xfId="178"/>
    <cellStyle name="normální 176" xfId="179"/>
    <cellStyle name="normální 177" xfId="180"/>
    <cellStyle name="normální 178" xfId="181"/>
    <cellStyle name="normální 179" xfId="182"/>
    <cellStyle name="normální 18" xfId="20"/>
    <cellStyle name="normální 180" xfId="183"/>
    <cellStyle name="normální 181" xfId="184"/>
    <cellStyle name="normální 182" xfId="185"/>
    <cellStyle name="normální 183" xfId="186"/>
    <cellStyle name="normální 184" xfId="187"/>
    <cellStyle name="normální 185" xfId="188"/>
    <cellStyle name="normální 186" xfId="189"/>
    <cellStyle name="normální 187" xfId="190"/>
    <cellStyle name="normální 188" xfId="191"/>
    <cellStyle name="normální 189" xfId="192"/>
    <cellStyle name="normální 19" xfId="21"/>
    <cellStyle name="normální 190" xfId="193"/>
    <cellStyle name="normální 191" xfId="194"/>
    <cellStyle name="normální 192" xfId="195"/>
    <cellStyle name="normální 193" xfId="196"/>
    <cellStyle name="normální 194" xfId="197"/>
    <cellStyle name="normální 195" xfId="198"/>
    <cellStyle name="normální 196" xfId="199"/>
    <cellStyle name="normální 197" xfId="200"/>
    <cellStyle name="normální 198" xfId="201"/>
    <cellStyle name="normální 199" xfId="202"/>
    <cellStyle name="normální 2" xfId="4"/>
    <cellStyle name="normální 20" xfId="22"/>
    <cellStyle name="normální 200" xfId="203"/>
    <cellStyle name="normální 201" xfId="204"/>
    <cellStyle name="normální 202" xfId="205"/>
    <cellStyle name="normální 203" xfId="206"/>
    <cellStyle name="normální 204" xfId="207"/>
    <cellStyle name="normální 205" xfId="208"/>
    <cellStyle name="normální 206" xfId="209"/>
    <cellStyle name="normální 207" xfId="210"/>
    <cellStyle name="normální 208" xfId="211"/>
    <cellStyle name="normální 209" xfId="212"/>
    <cellStyle name="normální 21" xfId="23"/>
    <cellStyle name="normální 210" xfId="213"/>
    <cellStyle name="normální 211" xfId="214"/>
    <cellStyle name="normální 212" xfId="215"/>
    <cellStyle name="normální 213" xfId="216"/>
    <cellStyle name="normální 214" xfId="217"/>
    <cellStyle name="normální 215" xfId="218"/>
    <cellStyle name="normální 216" xfId="219"/>
    <cellStyle name="normální 217" xfId="220"/>
    <cellStyle name="normální 218" xfId="221"/>
    <cellStyle name="normální 219" xfId="222"/>
    <cellStyle name="normální 22" xfId="24"/>
    <cellStyle name="normální 220" xfId="223"/>
    <cellStyle name="normální 221" xfId="224"/>
    <cellStyle name="normální 222" xfId="225"/>
    <cellStyle name="normální 223" xfId="226"/>
    <cellStyle name="normální 224" xfId="227"/>
    <cellStyle name="normální 225" xfId="228"/>
    <cellStyle name="normální 226" xfId="229"/>
    <cellStyle name="normální 227" xfId="230"/>
    <cellStyle name="normální 228" xfId="231"/>
    <cellStyle name="normální 229" xfId="232"/>
    <cellStyle name="normální 23" xfId="25"/>
    <cellStyle name="normální 230" xfId="233"/>
    <cellStyle name="normální 231" xfId="234"/>
    <cellStyle name="normální 232" xfId="235"/>
    <cellStyle name="normální 233" xfId="236"/>
    <cellStyle name="normální 234" xfId="237"/>
    <cellStyle name="normální 235" xfId="238"/>
    <cellStyle name="normální 236" xfId="239"/>
    <cellStyle name="normální 237" xfId="240"/>
    <cellStyle name="normální 238" xfId="241"/>
    <cellStyle name="normální 239" xfId="242"/>
    <cellStyle name="normální 24" xfId="26"/>
    <cellStyle name="normální 240" xfId="243"/>
    <cellStyle name="normální 241" xfId="244"/>
    <cellStyle name="normální 242" xfId="245"/>
    <cellStyle name="normální 243" xfId="246"/>
    <cellStyle name="normální 244" xfId="247"/>
    <cellStyle name="normální 245" xfId="248"/>
    <cellStyle name="normální 246" xfId="249"/>
    <cellStyle name="normální 247" xfId="250"/>
    <cellStyle name="normální 248" xfId="251"/>
    <cellStyle name="normální 249" xfId="252"/>
    <cellStyle name="normální 25" xfId="27"/>
    <cellStyle name="normální 250" xfId="253"/>
    <cellStyle name="normální 251" xfId="254"/>
    <cellStyle name="normální 252" xfId="255"/>
    <cellStyle name="normální 253" xfId="256"/>
    <cellStyle name="normální 254" xfId="257"/>
    <cellStyle name="normální 255" xfId="258"/>
    <cellStyle name="normální 256" xfId="259"/>
    <cellStyle name="normální 257" xfId="260"/>
    <cellStyle name="normální 258" xfId="261"/>
    <cellStyle name="normální 259" xfId="262"/>
    <cellStyle name="normální 26" xfId="28"/>
    <cellStyle name="normální 260" xfId="263"/>
    <cellStyle name="normální 261" xfId="264"/>
    <cellStyle name="normální 262" xfId="265"/>
    <cellStyle name="normální 263" xfId="266"/>
    <cellStyle name="normální 264" xfId="267"/>
    <cellStyle name="normální 265" xfId="268"/>
    <cellStyle name="normální 266" xfId="269"/>
    <cellStyle name="normální 267" xfId="270"/>
    <cellStyle name="normální 268" xfId="271"/>
    <cellStyle name="normální 269" xfId="272"/>
    <cellStyle name="normální 27" xfId="29"/>
    <cellStyle name="normální 270" xfId="273"/>
    <cellStyle name="normální 271" xfId="274"/>
    <cellStyle name="normální 272" xfId="275"/>
    <cellStyle name="normální 273" xfId="276"/>
    <cellStyle name="normální 274" xfId="277"/>
    <cellStyle name="normální 275" xfId="278"/>
    <cellStyle name="normální 276" xfId="279"/>
    <cellStyle name="normální 277" xfId="280"/>
    <cellStyle name="normální 278" xfId="281"/>
    <cellStyle name="normální 279" xfId="282"/>
    <cellStyle name="normální 28" xfId="30"/>
    <cellStyle name="normální 280" xfId="283"/>
    <cellStyle name="normální 281" xfId="284"/>
    <cellStyle name="normální 282" xfId="285"/>
    <cellStyle name="normální 283" xfId="286"/>
    <cellStyle name="normální 284" xfId="287"/>
    <cellStyle name="normální 285" xfId="288"/>
    <cellStyle name="normální 286" xfId="289"/>
    <cellStyle name="normální 287" xfId="290"/>
    <cellStyle name="normální 288" xfId="291"/>
    <cellStyle name="normální 289" xfId="292"/>
    <cellStyle name="normální 29" xfId="31"/>
    <cellStyle name="normální 290" xfId="293"/>
    <cellStyle name="normální 291" xfId="294"/>
    <cellStyle name="normální 292" xfId="295"/>
    <cellStyle name="normální 293" xfId="296"/>
    <cellStyle name="normální 294" xfId="297"/>
    <cellStyle name="normální 295" xfId="298"/>
    <cellStyle name="normální 296" xfId="299"/>
    <cellStyle name="normální 297" xfId="300"/>
    <cellStyle name="normální 298" xfId="301"/>
    <cellStyle name="normální 299" xfId="302"/>
    <cellStyle name="normální 3" xfId="5"/>
    <cellStyle name="normální 30" xfId="32"/>
    <cellStyle name="normální 300" xfId="303"/>
    <cellStyle name="normální 301" xfId="304"/>
    <cellStyle name="normální 302" xfId="305"/>
    <cellStyle name="normální 303" xfId="306"/>
    <cellStyle name="normální 304" xfId="307"/>
    <cellStyle name="normální 305" xfId="308"/>
    <cellStyle name="normální 306" xfId="309"/>
    <cellStyle name="normální 307" xfId="310"/>
    <cellStyle name="normální 308" xfId="311"/>
    <cellStyle name="normální 309" xfId="312"/>
    <cellStyle name="normální 31" xfId="33"/>
    <cellStyle name="normální 310" xfId="313"/>
    <cellStyle name="normální 311" xfId="314"/>
    <cellStyle name="normální 312" xfId="315"/>
    <cellStyle name="normální 313" xfId="316"/>
    <cellStyle name="normální 314" xfId="317"/>
    <cellStyle name="normální 315" xfId="318"/>
    <cellStyle name="normální 316" xfId="319"/>
    <cellStyle name="normální 317" xfId="320"/>
    <cellStyle name="normální 318" xfId="321"/>
    <cellStyle name="normální 319" xfId="322"/>
    <cellStyle name="normální 32" xfId="34"/>
    <cellStyle name="normální 320" xfId="323"/>
    <cellStyle name="normální 321" xfId="324"/>
    <cellStyle name="normální 322" xfId="325"/>
    <cellStyle name="normální 323" xfId="326"/>
    <cellStyle name="normální 324" xfId="327"/>
    <cellStyle name="normální 325" xfId="328"/>
    <cellStyle name="normální 326" xfId="329"/>
    <cellStyle name="normální 327" xfId="330"/>
    <cellStyle name="normální 328" xfId="331"/>
    <cellStyle name="normální 329" xfId="332"/>
    <cellStyle name="normální 33" xfId="35"/>
    <cellStyle name="normální 330" xfId="333"/>
    <cellStyle name="normální 331" xfId="334"/>
    <cellStyle name="normální 332" xfId="335"/>
    <cellStyle name="normální 333" xfId="336"/>
    <cellStyle name="normální 334" xfId="337"/>
    <cellStyle name="normální 335" xfId="338"/>
    <cellStyle name="normální 336" xfId="339"/>
    <cellStyle name="normální 337" xfId="340"/>
    <cellStyle name="normální 338" xfId="341"/>
    <cellStyle name="normální 339" xfId="342"/>
    <cellStyle name="normální 34" xfId="36"/>
    <cellStyle name="normální 340" xfId="343"/>
    <cellStyle name="normální 341" xfId="344"/>
    <cellStyle name="normální 342" xfId="345"/>
    <cellStyle name="normální 343" xfId="346"/>
    <cellStyle name="normální 344" xfId="347"/>
    <cellStyle name="normální 345" xfId="348"/>
    <cellStyle name="normální 346" xfId="349"/>
    <cellStyle name="normální 347" xfId="350"/>
    <cellStyle name="normální 348" xfId="351"/>
    <cellStyle name="normální 349" xfId="352"/>
    <cellStyle name="normální 35" xfId="37"/>
    <cellStyle name="normální 350" xfId="353"/>
    <cellStyle name="normální 351" xfId="354"/>
    <cellStyle name="normální 352" xfId="355"/>
    <cellStyle name="normální 353" xfId="356"/>
    <cellStyle name="normální 354" xfId="357"/>
    <cellStyle name="normální 355" xfId="358"/>
    <cellStyle name="normální 356" xfId="359"/>
    <cellStyle name="normální 357" xfId="360"/>
    <cellStyle name="normální 358" xfId="361"/>
    <cellStyle name="normální 359" xfId="362"/>
    <cellStyle name="normální 36" xfId="38"/>
    <cellStyle name="normální 360" xfId="363"/>
    <cellStyle name="normální 361" xfId="364"/>
    <cellStyle name="normální 362" xfId="365"/>
    <cellStyle name="normální 363" xfId="366"/>
    <cellStyle name="normální 364" xfId="367"/>
    <cellStyle name="normální 365" xfId="368"/>
    <cellStyle name="normální 366" xfId="369"/>
    <cellStyle name="normální 367" xfId="370"/>
    <cellStyle name="normální 368" xfId="371"/>
    <cellStyle name="normální 369" xfId="372"/>
    <cellStyle name="normální 37" xfId="39"/>
    <cellStyle name="normální 370" xfId="373"/>
    <cellStyle name="normální 371" xfId="374"/>
    <cellStyle name="normální 372" xfId="375"/>
    <cellStyle name="normální 373" xfId="376"/>
    <cellStyle name="normální 374" xfId="377"/>
    <cellStyle name="normální 375" xfId="378"/>
    <cellStyle name="normální 376" xfId="379"/>
    <cellStyle name="normální 377" xfId="380"/>
    <cellStyle name="normální 378" xfId="381"/>
    <cellStyle name="normální 379" xfId="382"/>
    <cellStyle name="normální 38" xfId="40"/>
    <cellStyle name="normální 380" xfId="383"/>
    <cellStyle name="normální 381" xfId="384"/>
    <cellStyle name="normální 382" xfId="385"/>
    <cellStyle name="normální 383" xfId="386"/>
    <cellStyle name="normální 384" xfId="387"/>
    <cellStyle name="normální 385" xfId="388"/>
    <cellStyle name="normální 386" xfId="389"/>
    <cellStyle name="normální 387" xfId="390"/>
    <cellStyle name="normální 388" xfId="391"/>
    <cellStyle name="normální 389" xfId="392"/>
    <cellStyle name="normální 39" xfId="41"/>
    <cellStyle name="normální 390" xfId="393"/>
    <cellStyle name="normální 391" xfId="394"/>
    <cellStyle name="normální 392" xfId="395"/>
    <cellStyle name="normální 393" xfId="396"/>
    <cellStyle name="normální 394" xfId="397"/>
    <cellStyle name="Normální 395" xfId="398"/>
    <cellStyle name="normální 4" xfId="6"/>
    <cellStyle name="normální 40" xfId="42"/>
    <cellStyle name="normální 41" xfId="43"/>
    <cellStyle name="normální 42" xfId="44"/>
    <cellStyle name="normální 43" xfId="45"/>
    <cellStyle name="normální 44" xfId="46"/>
    <cellStyle name="normální 45" xfId="47"/>
    <cellStyle name="normální 46" xfId="48"/>
    <cellStyle name="normální 47" xfId="49"/>
    <cellStyle name="normální 48" xfId="50"/>
    <cellStyle name="normální 49" xfId="51"/>
    <cellStyle name="normální 5" xfId="7"/>
    <cellStyle name="normální 50" xfId="52"/>
    <cellStyle name="normální 51" xfId="53"/>
    <cellStyle name="normální 52" xfId="54"/>
    <cellStyle name="normální 53" xfId="55"/>
    <cellStyle name="normální 54" xfId="56"/>
    <cellStyle name="normální 55" xfId="57"/>
    <cellStyle name="normální 56" xfId="58"/>
    <cellStyle name="normální 57" xfId="59"/>
    <cellStyle name="normální 58" xfId="60"/>
    <cellStyle name="normální 59" xfId="61"/>
    <cellStyle name="normální 6" xfId="8"/>
    <cellStyle name="normální 60" xfId="62"/>
    <cellStyle name="normální 61" xfId="63"/>
    <cellStyle name="normální 62" xfId="64"/>
    <cellStyle name="normální 63" xfId="65"/>
    <cellStyle name="normální 64" xfId="66"/>
    <cellStyle name="normální 65" xfId="2"/>
    <cellStyle name="normální 66" xfId="70"/>
    <cellStyle name="normální 67" xfId="71"/>
    <cellStyle name="normální 68" xfId="72"/>
    <cellStyle name="normální 69" xfId="73"/>
    <cellStyle name="normální 7" xfId="9"/>
    <cellStyle name="normální 70" xfId="74"/>
    <cellStyle name="normální 71" xfId="75"/>
    <cellStyle name="normální 72" xfId="76"/>
    <cellStyle name="normální 73" xfId="77"/>
    <cellStyle name="normální 74" xfId="78"/>
    <cellStyle name="normální 75" xfId="79"/>
    <cellStyle name="normální 76" xfId="80"/>
    <cellStyle name="normální 77" xfId="81"/>
    <cellStyle name="normální 78" xfId="82"/>
    <cellStyle name="normální 79" xfId="83"/>
    <cellStyle name="normální 8" xfId="10"/>
    <cellStyle name="normální 80" xfId="84"/>
    <cellStyle name="normální 81" xfId="85"/>
    <cellStyle name="normální 82" xfId="86"/>
    <cellStyle name="normální 83" xfId="87"/>
    <cellStyle name="normální 84" xfId="88"/>
    <cellStyle name="normální 85" xfId="89"/>
    <cellStyle name="normální 86" xfId="90"/>
    <cellStyle name="normální 87" xfId="91"/>
    <cellStyle name="normální 88" xfId="92"/>
    <cellStyle name="normální 89" xfId="93"/>
    <cellStyle name="normální 9" xfId="11"/>
    <cellStyle name="normální 90" xfId="94"/>
    <cellStyle name="normální 91" xfId="95"/>
    <cellStyle name="normální 92" xfId="96"/>
    <cellStyle name="normální 93" xfId="97"/>
    <cellStyle name="normální 94" xfId="98"/>
    <cellStyle name="normální 95" xfId="99"/>
    <cellStyle name="normální 96" xfId="100"/>
    <cellStyle name="normální 97" xfId="101"/>
    <cellStyle name="normální 98" xfId="102"/>
    <cellStyle name="normální 99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&#225;vrh%20rozpo&#269;tu%20na%20rok%202019%20-%20cel&#233;%20m&#283;sto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říjmy"/>
      <sheetName val="výdaje - státní správa"/>
      <sheetName val="výdaje - SMM"/>
      <sheetName val="výdaje - samospráva"/>
      <sheetName val="Financování"/>
    </sheetNames>
    <sheetDataSet>
      <sheetData sheetId="0">
        <row r="43">
          <cell r="F43">
            <v>35000</v>
          </cell>
        </row>
        <row r="44">
          <cell r="F44">
            <v>25000</v>
          </cell>
        </row>
        <row r="45">
          <cell r="F45">
            <v>0</v>
          </cell>
        </row>
        <row r="47">
          <cell r="F47">
            <v>600000</v>
          </cell>
        </row>
        <row r="48">
          <cell r="F48">
            <v>200000</v>
          </cell>
        </row>
        <row r="49">
          <cell r="F49">
            <v>0</v>
          </cell>
        </row>
        <row r="108">
          <cell r="F108">
            <v>20000</v>
          </cell>
        </row>
        <row r="109">
          <cell r="F109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4"/>
  <sheetViews>
    <sheetView tabSelected="1" zoomScaleNormal="100" workbookViewId="0">
      <selection activeCell="J69" sqref="J69"/>
    </sheetView>
  </sheetViews>
  <sheetFormatPr defaultRowHeight="15"/>
  <cols>
    <col min="1" max="1" width="5.28515625" customWidth="1"/>
    <col min="2" max="2" width="5.7109375" customWidth="1"/>
    <col min="3" max="3" width="6" hidden="1" customWidth="1"/>
    <col min="4" max="4" width="0" hidden="1" customWidth="1"/>
    <col min="5" max="5" width="48.28515625" customWidth="1"/>
    <col min="6" max="6" width="13.42578125" customWidth="1"/>
    <col min="7" max="7" width="13.140625" customWidth="1"/>
    <col min="8" max="8" width="13" customWidth="1"/>
    <col min="10" max="10" width="11.42578125" bestFit="1" customWidth="1"/>
    <col min="12" max="12" width="14.28515625" customWidth="1"/>
  </cols>
  <sheetData>
    <row r="1" spans="1:8" ht="15" customHeight="1">
      <c r="A1" s="175" t="s">
        <v>0</v>
      </c>
      <c r="B1" s="175"/>
      <c r="C1" s="175"/>
      <c r="D1" s="175"/>
      <c r="E1" s="175"/>
      <c r="F1" s="175"/>
      <c r="G1" s="175"/>
      <c r="H1" s="175"/>
    </row>
    <row r="2" spans="1:8" ht="15" customHeight="1"/>
    <row r="3" spans="1:8" ht="15" customHeight="1" thickBot="1">
      <c r="A3" s="41" t="s">
        <v>1</v>
      </c>
      <c r="B3" s="41"/>
      <c r="C3" s="41"/>
      <c r="D3" s="41"/>
      <c r="E3" s="41"/>
      <c r="F3" s="1"/>
      <c r="G3" s="1"/>
      <c r="H3" s="1"/>
    </row>
    <row r="4" spans="1:8" ht="28.5" customHeight="1" thickBot="1">
      <c r="A4" s="72" t="s">
        <v>2</v>
      </c>
      <c r="B4" s="2" t="s">
        <v>3</v>
      </c>
      <c r="C4" s="2" t="s">
        <v>4</v>
      </c>
      <c r="D4" s="2" t="s">
        <v>5</v>
      </c>
      <c r="E4" s="3" t="s">
        <v>6</v>
      </c>
      <c r="F4" s="4" t="s">
        <v>7</v>
      </c>
      <c r="G4" s="149" t="s">
        <v>161</v>
      </c>
      <c r="H4" s="149" t="s">
        <v>270</v>
      </c>
    </row>
    <row r="5" spans="1:8" ht="15" customHeight="1">
      <c r="A5" s="5" t="s">
        <v>8</v>
      </c>
      <c r="B5" s="44" t="s">
        <v>9</v>
      </c>
      <c r="C5" s="44" t="s">
        <v>10</v>
      </c>
      <c r="D5" s="44" t="s">
        <v>8</v>
      </c>
      <c r="E5" s="45" t="s">
        <v>11</v>
      </c>
      <c r="F5" s="46">
        <v>22600000</v>
      </c>
      <c r="G5" s="143">
        <v>20500000</v>
      </c>
      <c r="H5" s="129">
        <v>20500000</v>
      </c>
    </row>
    <row r="6" spans="1:8" ht="15" customHeight="1">
      <c r="A6" s="6" t="s">
        <v>8</v>
      </c>
      <c r="B6" s="47" t="s">
        <v>12</v>
      </c>
      <c r="C6" s="47" t="s">
        <v>10</v>
      </c>
      <c r="D6" s="47" t="s">
        <v>8</v>
      </c>
      <c r="E6" s="48" t="s">
        <v>13</v>
      </c>
      <c r="F6" s="49">
        <v>500000</v>
      </c>
      <c r="G6" s="144">
        <v>500000</v>
      </c>
      <c r="H6" s="145">
        <v>400000</v>
      </c>
    </row>
    <row r="7" spans="1:8" ht="15" customHeight="1">
      <c r="A7" s="6" t="s">
        <v>8</v>
      </c>
      <c r="B7" s="47" t="s">
        <v>14</v>
      </c>
      <c r="C7" s="47" t="s">
        <v>10</v>
      </c>
      <c r="D7" s="47" t="s">
        <v>8</v>
      </c>
      <c r="E7" s="48" t="s">
        <v>15</v>
      </c>
      <c r="F7" s="49">
        <v>1850000</v>
      </c>
      <c r="G7" s="144">
        <v>1600000</v>
      </c>
      <c r="H7" s="145">
        <v>1600000</v>
      </c>
    </row>
    <row r="8" spans="1:8" ht="15" customHeight="1">
      <c r="A8" s="6" t="s">
        <v>8</v>
      </c>
      <c r="B8" s="47" t="s">
        <v>16</v>
      </c>
      <c r="C8" s="47" t="s">
        <v>10</v>
      </c>
      <c r="D8" s="47" t="s">
        <v>8</v>
      </c>
      <c r="E8" s="48" t="s">
        <v>17</v>
      </c>
      <c r="F8" s="49">
        <v>18790000</v>
      </c>
      <c r="G8" s="144">
        <v>17900000</v>
      </c>
      <c r="H8" s="145">
        <v>17500000</v>
      </c>
    </row>
    <row r="9" spans="1:8" ht="15" customHeight="1">
      <c r="A9" s="6" t="s">
        <v>8</v>
      </c>
      <c r="B9" s="47" t="s">
        <v>18</v>
      </c>
      <c r="C9" s="47" t="s">
        <v>10</v>
      </c>
      <c r="D9" s="47" t="s">
        <v>8</v>
      </c>
      <c r="E9" s="48" t="s">
        <v>19</v>
      </c>
      <c r="F9" s="49">
        <v>4000000</v>
      </c>
      <c r="G9" s="144">
        <v>4000000</v>
      </c>
      <c r="H9" s="145">
        <v>3312640</v>
      </c>
    </row>
    <row r="10" spans="1:8" ht="15" customHeight="1">
      <c r="A10" s="6" t="s">
        <v>8</v>
      </c>
      <c r="B10" s="47" t="s">
        <v>20</v>
      </c>
      <c r="C10" s="47" t="s">
        <v>10</v>
      </c>
      <c r="D10" s="47" t="s">
        <v>8</v>
      </c>
      <c r="E10" s="48" t="s">
        <v>21</v>
      </c>
      <c r="F10" s="49">
        <v>45000000</v>
      </c>
      <c r="G10" s="144">
        <v>35000000</v>
      </c>
      <c r="H10" s="145">
        <v>35000000</v>
      </c>
    </row>
    <row r="11" spans="1:8" ht="15" customHeight="1">
      <c r="A11" s="6" t="s">
        <v>8</v>
      </c>
      <c r="B11" s="47" t="s">
        <v>22</v>
      </c>
      <c r="C11" s="47" t="s">
        <v>23</v>
      </c>
      <c r="D11" s="47" t="s">
        <v>8</v>
      </c>
      <c r="E11" s="48" t="s">
        <v>24</v>
      </c>
      <c r="F11" s="49">
        <v>10000</v>
      </c>
      <c r="G11" s="144">
        <v>70000</v>
      </c>
      <c r="H11" s="145">
        <v>2000</v>
      </c>
    </row>
    <row r="12" spans="1:8" ht="15" customHeight="1">
      <c r="A12" s="6" t="s">
        <v>8</v>
      </c>
      <c r="B12" s="47" t="s">
        <v>25</v>
      </c>
      <c r="C12" s="47" t="s">
        <v>23</v>
      </c>
      <c r="D12" s="47" t="s">
        <v>8</v>
      </c>
      <c r="E12" s="48" t="s">
        <v>26</v>
      </c>
      <c r="F12" s="49">
        <v>50000</v>
      </c>
      <c r="G12" s="144">
        <v>1000</v>
      </c>
      <c r="H12" s="145">
        <v>147000</v>
      </c>
    </row>
    <row r="13" spans="1:8" ht="15" customHeight="1">
      <c r="A13" s="6" t="s">
        <v>8</v>
      </c>
      <c r="B13" s="47" t="s">
        <v>27</v>
      </c>
      <c r="C13" s="47" t="s">
        <v>10</v>
      </c>
      <c r="D13" s="47" t="s">
        <v>8</v>
      </c>
      <c r="E13" s="48" t="s">
        <v>28</v>
      </c>
      <c r="F13" s="49">
        <v>2900000</v>
      </c>
      <c r="G13" s="144">
        <v>2900000</v>
      </c>
      <c r="H13" s="145">
        <v>3000000</v>
      </c>
    </row>
    <row r="14" spans="1:8" ht="15" customHeight="1">
      <c r="A14" s="6" t="s">
        <v>8</v>
      </c>
      <c r="B14" s="47" t="s">
        <v>29</v>
      </c>
      <c r="C14" s="47" t="s">
        <v>10</v>
      </c>
      <c r="D14" s="47" t="s">
        <v>8</v>
      </c>
      <c r="E14" s="48" t="s">
        <v>30</v>
      </c>
      <c r="F14" s="49">
        <v>260000</v>
      </c>
      <c r="G14" s="144">
        <v>250000</v>
      </c>
      <c r="H14" s="145">
        <v>263000</v>
      </c>
    </row>
    <row r="15" spans="1:8" ht="15" customHeight="1">
      <c r="A15" s="6" t="s">
        <v>8</v>
      </c>
      <c r="B15" s="47" t="s">
        <v>31</v>
      </c>
      <c r="C15" s="47" t="s">
        <v>32</v>
      </c>
      <c r="D15" s="47" t="s">
        <v>8</v>
      </c>
      <c r="E15" s="48" t="s">
        <v>33</v>
      </c>
      <c r="F15" s="49">
        <v>20000</v>
      </c>
      <c r="G15" s="144">
        <v>20000</v>
      </c>
      <c r="H15" s="145">
        <v>25000</v>
      </c>
    </row>
    <row r="16" spans="1:8" ht="15" customHeight="1">
      <c r="A16" s="6" t="s">
        <v>8</v>
      </c>
      <c r="B16" s="47" t="s">
        <v>34</v>
      </c>
      <c r="C16" s="47" t="s">
        <v>23</v>
      </c>
      <c r="D16" s="47" t="s">
        <v>8</v>
      </c>
      <c r="E16" s="48" t="s">
        <v>35</v>
      </c>
      <c r="F16" s="49">
        <v>20000</v>
      </c>
      <c r="G16" s="144">
        <v>20000</v>
      </c>
      <c r="H16" s="145">
        <v>20000</v>
      </c>
    </row>
    <row r="17" spans="1:8" ht="15" customHeight="1">
      <c r="A17" s="6" t="s">
        <v>8</v>
      </c>
      <c r="B17" s="47" t="s">
        <v>36</v>
      </c>
      <c r="C17" s="47" t="s">
        <v>32</v>
      </c>
      <c r="D17" s="47" t="s">
        <v>8</v>
      </c>
      <c r="E17" s="48" t="s">
        <v>37</v>
      </c>
      <c r="F17" s="49">
        <v>50000</v>
      </c>
      <c r="G17" s="144">
        <v>60000</v>
      </c>
      <c r="H17" s="145">
        <v>51000</v>
      </c>
    </row>
    <row r="18" spans="1:8" ht="15" customHeight="1">
      <c r="A18" s="6" t="s">
        <v>8</v>
      </c>
      <c r="B18" s="47" t="s">
        <v>38</v>
      </c>
      <c r="C18" s="47" t="s">
        <v>39</v>
      </c>
      <c r="D18" s="47" t="s">
        <v>8</v>
      </c>
      <c r="E18" s="48" t="s">
        <v>40</v>
      </c>
      <c r="F18" s="49">
        <v>500000</v>
      </c>
      <c r="G18" s="144">
        <v>500000</v>
      </c>
      <c r="H18" s="145">
        <v>520000</v>
      </c>
    </row>
    <row r="19" spans="1:8" ht="15" customHeight="1">
      <c r="A19" s="6" t="s">
        <v>8</v>
      </c>
      <c r="B19" s="47" t="s">
        <v>41</v>
      </c>
      <c r="C19" s="47" t="s">
        <v>23</v>
      </c>
      <c r="D19" s="47" t="s">
        <v>42</v>
      </c>
      <c r="E19" s="50" t="s">
        <v>43</v>
      </c>
      <c r="F19" s="49">
        <v>40000</v>
      </c>
      <c r="G19" s="144">
        <v>0</v>
      </c>
      <c r="H19" s="145">
        <v>92627</v>
      </c>
    </row>
    <row r="20" spans="1:8" ht="15" customHeight="1">
      <c r="A20" s="6"/>
      <c r="B20" s="47">
        <v>1359</v>
      </c>
      <c r="C20" s="47">
        <v>25</v>
      </c>
      <c r="D20" s="47"/>
      <c r="E20" s="50" t="s">
        <v>302</v>
      </c>
      <c r="F20" s="49">
        <v>0</v>
      </c>
      <c r="G20" s="144">
        <v>0</v>
      </c>
      <c r="H20" s="145">
        <v>9000</v>
      </c>
    </row>
    <row r="21" spans="1:8" ht="15" hidden="1" customHeight="1">
      <c r="A21" s="6" t="s">
        <v>8</v>
      </c>
      <c r="B21" s="47" t="s">
        <v>44</v>
      </c>
      <c r="C21" s="47" t="s">
        <v>45</v>
      </c>
      <c r="D21" s="47" t="s">
        <v>8</v>
      </c>
      <c r="E21" s="48" t="s">
        <v>46</v>
      </c>
      <c r="F21" s="49">
        <v>1000000</v>
      </c>
      <c r="G21" s="146">
        <v>2100000</v>
      </c>
      <c r="H21" s="145"/>
    </row>
    <row r="22" spans="1:8" ht="15" hidden="1" customHeight="1">
      <c r="A22" s="6" t="s">
        <v>8</v>
      </c>
      <c r="B22" s="47" t="s">
        <v>44</v>
      </c>
      <c r="C22" s="47" t="s">
        <v>10</v>
      </c>
      <c r="D22" s="47" t="s">
        <v>8</v>
      </c>
      <c r="E22" s="48" t="s">
        <v>47</v>
      </c>
      <c r="F22" s="49">
        <v>0</v>
      </c>
      <c r="G22" s="146">
        <f>SUM(G19:G21)</f>
        <v>2100000</v>
      </c>
      <c r="H22" s="145"/>
    </row>
    <row r="23" spans="1:8" ht="15" hidden="1" customHeight="1">
      <c r="A23" s="6" t="s">
        <v>8</v>
      </c>
      <c r="B23" s="47" t="s">
        <v>44</v>
      </c>
      <c r="C23" s="47" t="s">
        <v>48</v>
      </c>
      <c r="D23" s="47" t="s">
        <v>8</v>
      </c>
      <c r="E23" s="48" t="s">
        <v>49</v>
      </c>
      <c r="F23" s="49">
        <v>1000000</v>
      </c>
      <c r="G23" s="146">
        <v>2750000</v>
      </c>
      <c r="H23" s="145"/>
    </row>
    <row r="24" spans="1:8" ht="15" hidden="1" customHeight="1">
      <c r="A24" s="6" t="s">
        <v>8</v>
      </c>
      <c r="B24" s="47" t="s">
        <v>44</v>
      </c>
      <c r="C24" s="47" t="s">
        <v>39</v>
      </c>
      <c r="D24" s="47" t="s">
        <v>8</v>
      </c>
      <c r="E24" s="48" t="s">
        <v>50</v>
      </c>
      <c r="F24" s="49">
        <v>2300000</v>
      </c>
      <c r="G24" s="147">
        <v>6500000</v>
      </c>
      <c r="H24" s="145"/>
    </row>
    <row r="25" spans="1:8" ht="15" customHeight="1">
      <c r="A25" s="6"/>
      <c r="B25" s="47">
        <v>1361</v>
      </c>
      <c r="C25" s="47"/>
      <c r="D25" s="47"/>
      <c r="E25" s="48" t="s">
        <v>160</v>
      </c>
      <c r="F25" s="49">
        <f>SUM(F21:F24)</f>
        <v>4300000</v>
      </c>
      <c r="G25" s="145">
        <v>4100000</v>
      </c>
      <c r="H25" s="145">
        <v>4300000</v>
      </c>
    </row>
    <row r="26" spans="1:8" ht="15" customHeight="1">
      <c r="A26" s="6" t="s">
        <v>8</v>
      </c>
      <c r="B26" s="47" t="s">
        <v>51</v>
      </c>
      <c r="C26" s="47" t="s">
        <v>10</v>
      </c>
      <c r="D26" s="47" t="s">
        <v>8</v>
      </c>
      <c r="E26" s="51" t="s">
        <v>52</v>
      </c>
      <c r="F26" s="49">
        <v>3000000</v>
      </c>
      <c r="G26" s="145">
        <v>2750000</v>
      </c>
      <c r="H26" s="145">
        <v>3000000</v>
      </c>
    </row>
    <row r="27" spans="1:8" ht="15" customHeight="1">
      <c r="A27" s="7"/>
      <c r="B27" s="52">
        <v>1383</v>
      </c>
      <c r="C27" s="52"/>
      <c r="D27" s="52"/>
      <c r="E27" s="53" t="s">
        <v>267</v>
      </c>
      <c r="F27" s="54">
        <v>0</v>
      </c>
      <c r="G27" s="148">
        <v>0</v>
      </c>
      <c r="H27" s="148">
        <v>4010</v>
      </c>
    </row>
    <row r="28" spans="1:8" ht="15" customHeight="1" thickBot="1">
      <c r="A28" s="7" t="s">
        <v>8</v>
      </c>
      <c r="B28" s="52" t="s">
        <v>53</v>
      </c>
      <c r="C28" s="52" t="s">
        <v>10</v>
      </c>
      <c r="D28" s="52" t="s">
        <v>8</v>
      </c>
      <c r="E28" s="55" t="s">
        <v>54</v>
      </c>
      <c r="F28" s="54">
        <v>6700000</v>
      </c>
      <c r="G28" s="148">
        <v>6500000</v>
      </c>
      <c r="H28" s="148">
        <v>650000</v>
      </c>
    </row>
    <row r="29" spans="1:8" ht="15" customHeight="1" thickBot="1">
      <c r="A29" s="8"/>
      <c r="B29" s="56"/>
      <c r="C29" s="56"/>
      <c r="D29" s="56"/>
      <c r="E29" s="57" t="s">
        <v>55</v>
      </c>
      <c r="F29" s="58">
        <f>SUM(F26:F28,F25,F5,F6,F7,F8,F9,F10,F11,F12,F13,F14,F15,F16,F17,F18,F19,F20)</f>
        <v>110590000</v>
      </c>
      <c r="G29" s="150">
        <f>G5+G6+G7+G8+G9+G10+G11+G12+G13+G14+G15+G16+G17+G18+G25+G26+G28</f>
        <v>96671000</v>
      </c>
      <c r="H29" s="150">
        <f>SUM(H5:H28)</f>
        <v>90396277</v>
      </c>
    </row>
    <row r="30" spans="1:8" ht="15" customHeight="1">
      <c r="A30" s="10"/>
      <c r="B30" s="10"/>
      <c r="C30" s="10"/>
      <c r="D30" s="10"/>
      <c r="E30" s="11"/>
      <c r="F30" s="11"/>
      <c r="G30" s="11"/>
      <c r="H30" s="11"/>
    </row>
    <row r="31" spans="1:8" ht="15" customHeight="1" thickBot="1">
      <c r="A31" s="40" t="s">
        <v>56</v>
      </c>
      <c r="B31" s="40"/>
      <c r="C31" s="40"/>
      <c r="D31" s="40"/>
      <c r="E31" s="40"/>
      <c r="F31" s="12"/>
      <c r="G31" s="12"/>
      <c r="H31" s="12"/>
    </row>
    <row r="32" spans="1:8" ht="24.75" customHeight="1" thickBot="1">
      <c r="A32" s="73" t="s">
        <v>2</v>
      </c>
      <c r="B32" s="2" t="s">
        <v>3</v>
      </c>
      <c r="C32" s="2" t="s">
        <v>4</v>
      </c>
      <c r="D32" s="2" t="s">
        <v>5</v>
      </c>
      <c r="E32" s="3" t="s">
        <v>6</v>
      </c>
      <c r="F32" s="4" t="s">
        <v>7</v>
      </c>
      <c r="G32" s="149" t="s">
        <v>161</v>
      </c>
      <c r="H32" s="149" t="s">
        <v>270</v>
      </c>
    </row>
    <row r="33" spans="1:8" ht="15" customHeight="1">
      <c r="A33" s="47" t="s">
        <v>8</v>
      </c>
      <c r="B33" s="47" t="s">
        <v>57</v>
      </c>
      <c r="C33" s="47"/>
      <c r="D33" s="47" t="s">
        <v>8</v>
      </c>
      <c r="E33" s="50" t="s">
        <v>303</v>
      </c>
      <c r="F33" s="49">
        <v>0</v>
      </c>
      <c r="G33" s="145">
        <v>0</v>
      </c>
      <c r="H33" s="145">
        <v>100000</v>
      </c>
    </row>
    <row r="34" spans="1:8" ht="15" customHeight="1">
      <c r="A34" s="47">
        <v>2119</v>
      </c>
      <c r="B34" s="47"/>
      <c r="C34" s="47"/>
      <c r="D34" s="47"/>
      <c r="E34" s="50" t="s">
        <v>162</v>
      </c>
      <c r="F34" s="49">
        <v>0</v>
      </c>
      <c r="G34" s="145">
        <v>35000</v>
      </c>
      <c r="H34" s="145">
        <v>0</v>
      </c>
    </row>
    <row r="35" spans="1:8" ht="15" customHeight="1">
      <c r="A35" s="47" t="s">
        <v>59</v>
      </c>
      <c r="B35" s="47"/>
      <c r="C35" s="47"/>
      <c r="D35" s="47"/>
      <c r="E35" s="50" t="s">
        <v>131</v>
      </c>
      <c r="F35" s="49">
        <v>50000</v>
      </c>
      <c r="G35" s="145">
        <v>30000</v>
      </c>
      <c r="H35" s="145">
        <v>101000</v>
      </c>
    </row>
    <row r="36" spans="1:8" ht="15" customHeight="1">
      <c r="A36" s="47" t="s">
        <v>60</v>
      </c>
      <c r="B36" s="47"/>
      <c r="C36" s="47"/>
      <c r="D36" s="47"/>
      <c r="E36" s="59" t="s">
        <v>132</v>
      </c>
      <c r="F36" s="49">
        <f>[1]příjmy!$F$43+[1]příjmy!$F$44+[1]příjmy!$F$45</f>
        <v>60000</v>
      </c>
      <c r="G36" s="145">
        <v>120000</v>
      </c>
      <c r="H36" s="145">
        <v>12500</v>
      </c>
    </row>
    <row r="37" spans="1:8" ht="15" customHeight="1">
      <c r="A37" s="47" t="s">
        <v>61</v>
      </c>
      <c r="B37" s="47"/>
      <c r="C37" s="47"/>
      <c r="D37" s="47"/>
      <c r="E37" s="50" t="s">
        <v>133</v>
      </c>
      <c r="F37" s="49">
        <v>480000</v>
      </c>
      <c r="G37" s="145">
        <v>480000</v>
      </c>
      <c r="H37" s="145">
        <v>500000</v>
      </c>
    </row>
    <row r="38" spans="1:8" ht="15" customHeight="1">
      <c r="A38" s="47" t="s">
        <v>62</v>
      </c>
      <c r="B38" s="47"/>
      <c r="C38" s="47"/>
      <c r="D38" s="47"/>
      <c r="E38" s="59" t="s">
        <v>163</v>
      </c>
      <c r="F38" s="49">
        <f>[1]příjmy!$F$47+[1]příjmy!$F$48+[1]příjmy!$F$49</f>
        <v>800000</v>
      </c>
      <c r="G38" s="145">
        <v>550000</v>
      </c>
      <c r="H38" s="145">
        <v>1200000</v>
      </c>
    </row>
    <row r="39" spans="1:8" ht="15" customHeight="1">
      <c r="A39" s="47" t="s">
        <v>63</v>
      </c>
      <c r="B39" s="47"/>
      <c r="C39" s="47"/>
      <c r="D39" s="47"/>
      <c r="E39" s="60" t="s">
        <v>134</v>
      </c>
      <c r="F39" s="61">
        <v>1521000</v>
      </c>
      <c r="G39" s="138">
        <v>1100000</v>
      </c>
      <c r="H39" s="138">
        <v>1521000</v>
      </c>
    </row>
    <row r="40" spans="1:8" ht="15" customHeight="1">
      <c r="A40" s="47" t="s">
        <v>65</v>
      </c>
      <c r="B40" s="47"/>
      <c r="C40" s="47"/>
      <c r="D40" s="47"/>
      <c r="E40" s="50" t="s">
        <v>135</v>
      </c>
      <c r="F40" s="49">
        <v>0</v>
      </c>
      <c r="G40" s="145">
        <v>0</v>
      </c>
      <c r="H40" s="145">
        <v>53953.46</v>
      </c>
    </row>
    <row r="41" spans="1:8" ht="15" customHeight="1">
      <c r="A41" s="47">
        <v>3141</v>
      </c>
      <c r="B41" s="47"/>
      <c r="C41" s="47"/>
      <c r="D41" s="47"/>
      <c r="E41" s="50" t="s">
        <v>244</v>
      </c>
      <c r="F41" s="49">
        <v>0</v>
      </c>
      <c r="G41" s="145">
        <v>0</v>
      </c>
      <c r="H41" s="145">
        <v>54502</v>
      </c>
    </row>
    <row r="42" spans="1:8" ht="15" customHeight="1">
      <c r="A42" s="47" t="s">
        <v>68</v>
      </c>
      <c r="B42" s="47"/>
      <c r="C42" s="47"/>
      <c r="D42" s="47"/>
      <c r="E42" s="50" t="s">
        <v>136</v>
      </c>
      <c r="F42" s="49">
        <v>70000</v>
      </c>
      <c r="G42" s="145">
        <v>70000</v>
      </c>
      <c r="H42" s="145">
        <v>70000</v>
      </c>
    </row>
    <row r="43" spans="1:8" ht="15" customHeight="1">
      <c r="A43" s="47" t="s">
        <v>71</v>
      </c>
      <c r="B43" s="47"/>
      <c r="C43" s="47"/>
      <c r="D43" s="47"/>
      <c r="E43" s="50" t="s">
        <v>137</v>
      </c>
      <c r="F43" s="49">
        <v>55000</v>
      </c>
      <c r="G43" s="145">
        <v>100000</v>
      </c>
      <c r="H43" s="145">
        <v>60000</v>
      </c>
    </row>
    <row r="44" spans="1:8" ht="15" customHeight="1">
      <c r="A44" s="47" t="s">
        <v>72</v>
      </c>
      <c r="B44" s="47"/>
      <c r="C44" s="47"/>
      <c r="D44" s="47"/>
      <c r="E44" s="50" t="s">
        <v>138</v>
      </c>
      <c r="F44" s="49">
        <v>90000</v>
      </c>
      <c r="G44" s="145">
        <v>75000</v>
      </c>
      <c r="H44" s="145">
        <v>100000</v>
      </c>
    </row>
    <row r="45" spans="1:8" ht="15" customHeight="1">
      <c r="A45" s="47" t="s">
        <v>73</v>
      </c>
      <c r="B45" s="47"/>
      <c r="C45" s="47"/>
      <c r="D45" s="47"/>
      <c r="E45" s="59" t="s">
        <v>139</v>
      </c>
      <c r="F45" s="49">
        <v>10000</v>
      </c>
      <c r="G45" s="145">
        <v>25000</v>
      </c>
      <c r="H45" s="145">
        <v>40000</v>
      </c>
    </row>
    <row r="46" spans="1:8" ht="15" customHeight="1">
      <c r="A46" s="47" t="s">
        <v>74</v>
      </c>
      <c r="B46" s="47"/>
      <c r="C46" s="47"/>
      <c r="D46" s="47"/>
      <c r="E46" s="50" t="s">
        <v>140</v>
      </c>
      <c r="F46" s="49">
        <v>400000</v>
      </c>
      <c r="G46" s="145">
        <v>400000</v>
      </c>
      <c r="H46" s="145">
        <v>420381</v>
      </c>
    </row>
    <row r="47" spans="1:8" ht="15" customHeight="1">
      <c r="A47" s="47">
        <v>3421</v>
      </c>
      <c r="B47" s="47"/>
      <c r="C47" s="47"/>
      <c r="D47" s="47"/>
      <c r="E47" s="50" t="s">
        <v>268</v>
      </c>
      <c r="F47" s="49">
        <v>0</v>
      </c>
      <c r="G47" s="145">
        <v>0</v>
      </c>
      <c r="H47" s="145">
        <v>85000</v>
      </c>
    </row>
    <row r="48" spans="1:8" ht="15" customHeight="1">
      <c r="A48" s="47">
        <v>3429</v>
      </c>
      <c r="B48" s="47"/>
      <c r="C48" s="47"/>
      <c r="D48" s="47"/>
      <c r="E48" s="50" t="s">
        <v>253</v>
      </c>
      <c r="F48" s="49">
        <v>0</v>
      </c>
      <c r="G48" s="145">
        <v>0</v>
      </c>
      <c r="H48" s="145">
        <v>18473</v>
      </c>
    </row>
    <row r="49" spans="1:12" ht="15" customHeight="1">
      <c r="A49" s="47" t="s">
        <v>76</v>
      </c>
      <c r="B49" s="47"/>
      <c r="C49" s="47"/>
      <c r="D49" s="47"/>
      <c r="E49" s="62" t="s">
        <v>141</v>
      </c>
      <c r="F49" s="49">
        <v>290000</v>
      </c>
      <c r="G49" s="145">
        <v>290000</v>
      </c>
      <c r="H49" s="145">
        <v>290000</v>
      </c>
    </row>
    <row r="50" spans="1:12" ht="15" customHeight="1">
      <c r="A50" s="47" t="s">
        <v>77</v>
      </c>
      <c r="B50" s="47"/>
      <c r="C50" s="47"/>
      <c r="D50" s="47" t="s">
        <v>8</v>
      </c>
      <c r="E50" s="62" t="s">
        <v>78</v>
      </c>
      <c r="F50" s="49">
        <v>4845000</v>
      </c>
      <c r="G50" s="145">
        <v>4535000</v>
      </c>
      <c r="H50" s="145">
        <v>4861000</v>
      </c>
    </row>
    <row r="51" spans="1:12" ht="15" customHeight="1">
      <c r="A51" s="47">
        <v>3632</v>
      </c>
      <c r="B51" s="47"/>
      <c r="C51" s="47"/>
      <c r="D51" s="47"/>
      <c r="E51" s="62" t="s">
        <v>255</v>
      </c>
      <c r="F51" s="49">
        <v>0</v>
      </c>
      <c r="G51" s="145">
        <v>0</v>
      </c>
      <c r="H51" s="145">
        <v>10712</v>
      </c>
    </row>
    <row r="52" spans="1:12" ht="15" customHeight="1">
      <c r="A52" s="47" t="s">
        <v>79</v>
      </c>
      <c r="B52" s="47"/>
      <c r="C52" s="47"/>
      <c r="D52" s="47"/>
      <c r="E52" s="62" t="s">
        <v>142</v>
      </c>
      <c r="F52" s="49">
        <v>3426000</v>
      </c>
      <c r="G52" s="145">
        <v>2200000</v>
      </c>
      <c r="H52" s="145">
        <v>3200000</v>
      </c>
    </row>
    <row r="53" spans="1:12" ht="15" customHeight="1">
      <c r="A53" s="47" t="s">
        <v>81</v>
      </c>
      <c r="B53" s="47"/>
      <c r="C53" s="47"/>
      <c r="D53" s="47" t="s">
        <v>8</v>
      </c>
      <c r="E53" s="59" t="s">
        <v>143</v>
      </c>
      <c r="F53" s="49">
        <v>15000</v>
      </c>
      <c r="G53" s="145">
        <v>15000</v>
      </c>
      <c r="H53" s="145">
        <v>15000</v>
      </c>
    </row>
    <row r="54" spans="1:12" ht="15" customHeight="1">
      <c r="A54" s="47" t="s">
        <v>82</v>
      </c>
      <c r="B54" s="47"/>
      <c r="C54" s="47" t="s">
        <v>23</v>
      </c>
      <c r="D54" s="47" t="s">
        <v>8</v>
      </c>
      <c r="E54" s="59" t="s">
        <v>144</v>
      </c>
      <c r="F54" s="49">
        <v>750000</v>
      </c>
      <c r="G54" s="145">
        <v>600000</v>
      </c>
      <c r="H54" s="145">
        <v>711000</v>
      </c>
    </row>
    <row r="55" spans="1:12" ht="15" customHeight="1">
      <c r="A55" s="176" t="s">
        <v>83</v>
      </c>
      <c r="B55" s="44"/>
      <c r="C55" s="47" t="s">
        <v>48</v>
      </c>
      <c r="D55" s="47" t="s">
        <v>8</v>
      </c>
      <c r="E55" s="59" t="s">
        <v>145</v>
      </c>
      <c r="F55" s="49">
        <f>[1]příjmy!$F$108+[1]příjmy!$F$109</f>
        <v>20000</v>
      </c>
      <c r="G55" s="145">
        <v>20000</v>
      </c>
      <c r="H55" s="145">
        <v>18000</v>
      </c>
    </row>
    <row r="56" spans="1:12" ht="15" customHeight="1">
      <c r="A56" s="47" t="s">
        <v>84</v>
      </c>
      <c r="B56" s="47"/>
      <c r="C56" s="47" t="s">
        <v>8</v>
      </c>
      <c r="D56" s="47" t="s">
        <v>85</v>
      </c>
      <c r="E56" s="50" t="s">
        <v>86</v>
      </c>
      <c r="F56" s="49">
        <v>1200000</v>
      </c>
      <c r="G56" s="145">
        <v>1100000</v>
      </c>
      <c r="H56" s="145">
        <v>1100000</v>
      </c>
    </row>
    <row r="57" spans="1:12" ht="15" customHeight="1">
      <c r="A57" s="47" t="s">
        <v>87</v>
      </c>
      <c r="B57" s="47"/>
      <c r="C57" s="47" t="s">
        <v>8</v>
      </c>
      <c r="D57" s="47" t="s">
        <v>88</v>
      </c>
      <c r="E57" s="63" t="s">
        <v>146</v>
      </c>
      <c r="F57" s="49">
        <v>95000</v>
      </c>
      <c r="G57" s="145">
        <v>90000</v>
      </c>
      <c r="H57" s="145">
        <v>90000</v>
      </c>
    </row>
    <row r="58" spans="1:12" ht="15" customHeight="1">
      <c r="A58" s="47" t="s">
        <v>90</v>
      </c>
      <c r="B58" s="47"/>
      <c r="C58" s="47" t="s">
        <v>91</v>
      </c>
      <c r="D58" s="47" t="s">
        <v>92</v>
      </c>
      <c r="E58" s="62" t="s">
        <v>147</v>
      </c>
      <c r="F58" s="61">
        <v>201123</v>
      </c>
      <c r="G58" s="138">
        <v>0</v>
      </c>
      <c r="H58" s="138">
        <v>402000</v>
      </c>
    </row>
    <row r="59" spans="1:12" ht="15" customHeight="1">
      <c r="A59" s="47" t="s">
        <v>93</v>
      </c>
      <c r="B59" s="47"/>
      <c r="C59" s="47" t="s">
        <v>8</v>
      </c>
      <c r="D59" s="47" t="s">
        <v>94</v>
      </c>
      <c r="E59" s="50" t="s">
        <v>148</v>
      </c>
      <c r="F59" s="49">
        <v>44000</v>
      </c>
      <c r="G59" s="145">
        <v>34000</v>
      </c>
      <c r="H59" s="145">
        <v>40000</v>
      </c>
    </row>
    <row r="60" spans="1:12" ht="15" customHeight="1">
      <c r="A60" s="47" t="s">
        <v>95</v>
      </c>
      <c r="B60" s="47"/>
      <c r="C60" s="47" t="s">
        <v>8</v>
      </c>
      <c r="D60" s="47" t="s">
        <v>96</v>
      </c>
      <c r="E60" s="50" t="s">
        <v>149</v>
      </c>
      <c r="F60" s="49">
        <v>0</v>
      </c>
      <c r="G60" s="145">
        <v>0</v>
      </c>
      <c r="H60" s="145">
        <v>182000</v>
      </c>
      <c r="J60" s="19"/>
      <c r="L60" s="19"/>
    </row>
    <row r="61" spans="1:12" ht="15" customHeight="1">
      <c r="A61" s="47" t="s">
        <v>97</v>
      </c>
      <c r="B61" s="47"/>
      <c r="C61" s="47" t="s">
        <v>98</v>
      </c>
      <c r="D61" s="47" t="s">
        <v>8</v>
      </c>
      <c r="E61" s="50" t="s">
        <v>150</v>
      </c>
      <c r="F61" s="49">
        <v>125000</v>
      </c>
      <c r="G61" s="145">
        <v>110000</v>
      </c>
      <c r="H61" s="145">
        <v>480000</v>
      </c>
    </row>
    <row r="62" spans="1:12" ht="15" customHeight="1">
      <c r="A62" s="47" t="s">
        <v>100</v>
      </c>
      <c r="B62" s="47"/>
      <c r="C62" s="47" t="s">
        <v>10</v>
      </c>
      <c r="D62" s="47" t="s">
        <v>8</v>
      </c>
      <c r="E62" s="50" t="s">
        <v>151</v>
      </c>
      <c r="F62" s="49">
        <v>324000</v>
      </c>
      <c r="G62" s="145">
        <v>324000</v>
      </c>
      <c r="H62" s="145">
        <v>324000</v>
      </c>
    </row>
    <row r="63" spans="1:12" ht="15" customHeight="1" thickBot="1">
      <c r="A63" s="47" t="s">
        <v>101</v>
      </c>
      <c r="B63" s="47"/>
      <c r="C63" s="47" t="s">
        <v>8</v>
      </c>
      <c r="D63" s="47" t="s">
        <v>8</v>
      </c>
      <c r="E63" s="50" t="s">
        <v>152</v>
      </c>
      <c r="F63" s="49">
        <v>0</v>
      </c>
      <c r="G63" s="145">
        <v>0</v>
      </c>
      <c r="H63" s="145">
        <v>54683</v>
      </c>
    </row>
    <row r="64" spans="1:12" ht="15" customHeight="1" thickBot="1">
      <c r="A64" s="9"/>
      <c r="B64" s="56"/>
      <c r="C64" s="56"/>
      <c r="D64" s="56"/>
      <c r="E64" s="57" t="s">
        <v>55</v>
      </c>
      <c r="F64" s="58">
        <f>SUM(F33:F63)</f>
        <v>14871123</v>
      </c>
      <c r="G64" s="150">
        <f>SUM(G34:G63)</f>
        <v>12303000</v>
      </c>
      <c r="H64" s="150">
        <f>SUM(H33:H63)</f>
        <v>16115204.460000001</v>
      </c>
    </row>
    <row r="65" spans="1:8" ht="15" customHeight="1">
      <c r="A65" s="10"/>
      <c r="B65" s="10"/>
      <c r="C65" s="10"/>
      <c r="D65" s="10"/>
      <c r="E65" s="11"/>
      <c r="F65" s="11"/>
      <c r="G65" s="11"/>
      <c r="H65" s="11"/>
    </row>
    <row r="66" spans="1:8" ht="15" customHeight="1" thickBot="1">
      <c r="A66" s="42" t="s">
        <v>102</v>
      </c>
      <c r="B66" s="42"/>
      <c r="C66" s="42"/>
      <c r="D66" s="42"/>
      <c r="E66" s="42"/>
      <c r="F66" s="12"/>
      <c r="G66" s="12"/>
      <c r="H66" s="12"/>
    </row>
    <row r="67" spans="1:8" ht="25.5" customHeight="1" thickBot="1">
      <c r="A67" s="73" t="s">
        <v>2</v>
      </c>
      <c r="B67" s="2" t="s">
        <v>3</v>
      </c>
      <c r="C67" s="2" t="s">
        <v>4</v>
      </c>
      <c r="D67" s="2" t="s">
        <v>5</v>
      </c>
      <c r="E67" s="3" t="s">
        <v>6</v>
      </c>
      <c r="F67" s="4" t="s">
        <v>7</v>
      </c>
      <c r="G67" s="149" t="s">
        <v>161</v>
      </c>
      <c r="H67" s="149" t="s">
        <v>270</v>
      </c>
    </row>
    <row r="68" spans="1:8" ht="15" customHeight="1">
      <c r="A68" s="44" t="s">
        <v>79</v>
      </c>
      <c r="B68" s="44"/>
      <c r="C68" s="44" t="s">
        <v>23</v>
      </c>
      <c r="D68" s="44" t="s">
        <v>8</v>
      </c>
      <c r="E68" s="62" t="s">
        <v>153</v>
      </c>
      <c r="F68" s="46">
        <v>900000</v>
      </c>
      <c r="G68" s="129">
        <v>450000</v>
      </c>
      <c r="H68" s="129">
        <v>489360</v>
      </c>
    </row>
    <row r="69" spans="1:8" ht="15" customHeight="1">
      <c r="A69" s="47" t="s">
        <v>97</v>
      </c>
      <c r="B69" s="47"/>
      <c r="C69" s="47" t="s">
        <v>8</v>
      </c>
      <c r="D69" s="47" t="s">
        <v>8</v>
      </c>
      <c r="E69" s="50" t="s">
        <v>154</v>
      </c>
      <c r="F69" s="49">
        <v>0</v>
      </c>
      <c r="G69" s="145">
        <v>0</v>
      </c>
      <c r="H69" s="145">
        <v>21000</v>
      </c>
    </row>
    <row r="70" spans="1:8" ht="15" customHeight="1" thickBot="1">
      <c r="A70" s="47" t="s">
        <v>103</v>
      </c>
      <c r="B70" s="47"/>
      <c r="C70" s="47" t="s">
        <v>64</v>
      </c>
      <c r="D70" s="47" t="s">
        <v>8</v>
      </c>
      <c r="E70" s="50" t="s">
        <v>104</v>
      </c>
      <c r="F70" s="49">
        <v>0</v>
      </c>
      <c r="G70" s="145">
        <v>0</v>
      </c>
      <c r="H70" s="145">
        <v>130000</v>
      </c>
    </row>
    <row r="71" spans="1:8" ht="15" customHeight="1" thickBot="1">
      <c r="A71" s="56"/>
      <c r="B71" s="56"/>
      <c r="C71" s="56"/>
      <c r="D71" s="56"/>
      <c r="E71" s="57" t="s">
        <v>55</v>
      </c>
      <c r="F71" s="58">
        <f>SUM(F68:F70)</f>
        <v>900000</v>
      </c>
      <c r="G71" s="150">
        <f>SUM(G68:G70)</f>
        <v>450000</v>
      </c>
      <c r="H71" s="150">
        <f>SUM(H68:H70)</f>
        <v>640360</v>
      </c>
    </row>
    <row r="72" spans="1:8" ht="15" customHeight="1">
      <c r="A72" s="10"/>
      <c r="B72" s="10"/>
      <c r="C72" s="10"/>
      <c r="D72" s="10"/>
      <c r="E72" s="11"/>
      <c r="F72" s="11"/>
      <c r="G72" s="11"/>
      <c r="H72" s="11"/>
    </row>
    <row r="73" spans="1:8" ht="15" customHeight="1" thickBot="1">
      <c r="A73" s="43" t="s">
        <v>300</v>
      </c>
      <c r="B73" s="43"/>
      <c r="C73" s="43"/>
      <c r="D73" s="43"/>
      <c r="E73" s="43"/>
      <c r="F73" s="12"/>
      <c r="G73" s="12"/>
      <c r="H73" s="12"/>
    </row>
    <row r="74" spans="1:8" ht="25.5" customHeight="1" thickBot="1">
      <c r="A74" s="73" t="s">
        <v>2</v>
      </c>
      <c r="B74" s="2" t="s">
        <v>3</v>
      </c>
      <c r="C74" s="2" t="s">
        <v>4</v>
      </c>
      <c r="D74" s="2" t="s">
        <v>5</v>
      </c>
      <c r="E74" s="3" t="s">
        <v>6</v>
      </c>
      <c r="F74" s="4" t="s">
        <v>7</v>
      </c>
      <c r="G74" s="149" t="s">
        <v>161</v>
      </c>
      <c r="H74" s="149" t="s">
        <v>270</v>
      </c>
    </row>
    <row r="75" spans="1:8" ht="15" customHeight="1">
      <c r="A75" s="44" t="s">
        <v>8</v>
      </c>
      <c r="B75" s="44" t="s">
        <v>105</v>
      </c>
      <c r="C75" s="44" t="s">
        <v>45</v>
      </c>
      <c r="D75" s="44" t="s">
        <v>8</v>
      </c>
      <c r="E75" s="64" t="s">
        <v>106</v>
      </c>
      <c r="F75" s="46">
        <v>0</v>
      </c>
      <c r="G75" s="129">
        <v>0</v>
      </c>
      <c r="H75" s="129">
        <v>160867</v>
      </c>
    </row>
    <row r="76" spans="1:8" ht="15" customHeight="1">
      <c r="A76" s="44" t="s">
        <v>8</v>
      </c>
      <c r="B76" s="44" t="s">
        <v>105</v>
      </c>
      <c r="C76" s="44" t="s">
        <v>45</v>
      </c>
      <c r="D76" s="44" t="s">
        <v>8</v>
      </c>
      <c r="E76" s="64" t="s">
        <v>107</v>
      </c>
      <c r="F76" s="46">
        <v>0</v>
      </c>
      <c r="G76" s="129">
        <v>0</v>
      </c>
      <c r="H76" s="129">
        <v>225000</v>
      </c>
    </row>
    <row r="77" spans="1:8" ht="15" customHeight="1">
      <c r="A77" s="47" t="s">
        <v>8</v>
      </c>
      <c r="B77" s="47" t="s">
        <v>108</v>
      </c>
      <c r="C77" s="47" t="s">
        <v>10</v>
      </c>
      <c r="D77" s="47" t="s">
        <v>8</v>
      </c>
      <c r="E77" s="50" t="s">
        <v>109</v>
      </c>
      <c r="F77" s="61">
        <v>19500000</v>
      </c>
      <c r="G77" s="138">
        <v>17727300</v>
      </c>
      <c r="H77" s="138">
        <v>17727300</v>
      </c>
    </row>
    <row r="78" spans="1:8" ht="15" hidden="1" customHeight="1">
      <c r="A78" s="47" t="s">
        <v>8</v>
      </c>
      <c r="B78" s="47" t="s">
        <v>110</v>
      </c>
      <c r="C78" s="47" t="s">
        <v>64</v>
      </c>
      <c r="D78" s="47" t="s">
        <v>111</v>
      </c>
      <c r="E78" s="50" t="s">
        <v>112</v>
      </c>
      <c r="F78" s="61">
        <v>18000</v>
      </c>
      <c r="G78" s="138"/>
      <c r="H78" s="138">
        <v>0</v>
      </c>
    </row>
    <row r="79" spans="1:8" ht="15" hidden="1" customHeight="1">
      <c r="A79" s="47" t="s">
        <v>8</v>
      </c>
      <c r="B79" s="47" t="s">
        <v>110</v>
      </c>
      <c r="C79" s="47" t="s">
        <v>91</v>
      </c>
      <c r="D79" s="47"/>
      <c r="E79" s="50" t="s">
        <v>113</v>
      </c>
      <c r="F79" s="49">
        <v>0</v>
      </c>
      <c r="G79" s="145"/>
      <c r="H79" s="145">
        <v>804000</v>
      </c>
    </row>
    <row r="80" spans="1:8" ht="15" hidden="1" customHeight="1">
      <c r="A80" s="47"/>
      <c r="B80" s="47">
        <v>4116</v>
      </c>
      <c r="C80" s="47" t="s">
        <v>91</v>
      </c>
      <c r="D80" s="47" t="s">
        <v>114</v>
      </c>
      <c r="E80" s="50" t="s">
        <v>115</v>
      </c>
      <c r="F80" s="49">
        <v>730172</v>
      </c>
      <c r="G80" s="145"/>
      <c r="H80" s="145">
        <v>730172</v>
      </c>
    </row>
    <row r="81" spans="1:8" ht="15" hidden="1" customHeight="1">
      <c r="A81" s="47"/>
      <c r="B81" s="47">
        <v>4116</v>
      </c>
      <c r="C81" s="47">
        <v>10</v>
      </c>
      <c r="D81" s="47"/>
      <c r="E81" s="50" t="s">
        <v>116</v>
      </c>
      <c r="F81" s="49">
        <v>0</v>
      </c>
      <c r="G81" s="145"/>
      <c r="H81" s="145">
        <v>0</v>
      </c>
    </row>
    <row r="82" spans="1:8" ht="15" hidden="1" customHeight="1">
      <c r="A82" s="47"/>
      <c r="B82" s="47" t="s">
        <v>110</v>
      </c>
      <c r="C82" s="47" t="s">
        <v>91</v>
      </c>
      <c r="D82" s="47"/>
      <c r="E82" s="50" t="s">
        <v>117</v>
      </c>
      <c r="F82" s="49">
        <v>0</v>
      </c>
      <c r="G82" s="145"/>
      <c r="H82" s="145">
        <v>0</v>
      </c>
    </row>
    <row r="83" spans="1:8" ht="15" hidden="1" customHeight="1">
      <c r="A83" s="47"/>
      <c r="B83" s="47">
        <v>4116</v>
      </c>
      <c r="C83" s="47">
        <v>23</v>
      </c>
      <c r="D83" s="47"/>
      <c r="E83" s="50" t="s">
        <v>118</v>
      </c>
      <c r="F83" s="49">
        <v>0</v>
      </c>
      <c r="G83" s="145"/>
      <c r="H83" s="145">
        <v>0</v>
      </c>
    </row>
    <row r="84" spans="1:8" ht="15" hidden="1" customHeight="1">
      <c r="A84" s="47" t="s">
        <v>8</v>
      </c>
      <c r="B84" s="47" t="s">
        <v>110</v>
      </c>
      <c r="C84" s="47" t="s">
        <v>75</v>
      </c>
      <c r="D84" s="47" t="s">
        <v>80</v>
      </c>
      <c r="E84" s="50" t="s">
        <v>119</v>
      </c>
      <c r="F84" s="49">
        <v>0</v>
      </c>
      <c r="G84" s="145"/>
      <c r="H84" s="145">
        <v>0</v>
      </c>
    </row>
    <row r="85" spans="1:8" ht="15" hidden="1" customHeight="1">
      <c r="A85" s="47" t="s">
        <v>8</v>
      </c>
      <c r="B85" s="47" t="s">
        <v>110</v>
      </c>
      <c r="C85" s="47" t="s">
        <v>8</v>
      </c>
      <c r="D85" s="47" t="s">
        <v>85</v>
      </c>
      <c r="E85" s="50" t="s">
        <v>86</v>
      </c>
      <c r="F85" s="49">
        <v>0</v>
      </c>
      <c r="G85" s="145"/>
      <c r="H85" s="145">
        <v>2807800</v>
      </c>
    </row>
    <row r="86" spans="1:8" ht="15" hidden="1" customHeight="1">
      <c r="A86" s="47" t="s">
        <v>8</v>
      </c>
      <c r="B86" s="47" t="s">
        <v>110</v>
      </c>
      <c r="C86" s="47" t="s">
        <v>8</v>
      </c>
      <c r="D86" s="47" t="s">
        <v>88</v>
      </c>
      <c r="E86" s="50" t="s">
        <v>89</v>
      </c>
      <c r="F86" s="49">
        <v>0</v>
      </c>
      <c r="G86" s="145"/>
      <c r="H86" s="145">
        <v>351020</v>
      </c>
    </row>
    <row r="87" spans="1:8" ht="15" hidden="1" customHeight="1">
      <c r="A87" s="47" t="s">
        <v>8</v>
      </c>
      <c r="B87" s="47" t="s">
        <v>110</v>
      </c>
      <c r="C87" s="47" t="s">
        <v>8</v>
      </c>
      <c r="D87" s="47" t="s">
        <v>96</v>
      </c>
      <c r="E87" s="50" t="s">
        <v>120</v>
      </c>
      <c r="F87" s="49">
        <v>0</v>
      </c>
      <c r="G87" s="145"/>
      <c r="H87" s="145">
        <v>200000</v>
      </c>
    </row>
    <row r="88" spans="1:8" ht="15" hidden="1" customHeight="1">
      <c r="A88" s="47" t="s">
        <v>8</v>
      </c>
      <c r="B88" s="47" t="s">
        <v>110</v>
      </c>
      <c r="C88" s="47" t="s">
        <v>64</v>
      </c>
      <c r="D88" s="47" t="s">
        <v>121</v>
      </c>
      <c r="E88" s="50" t="s">
        <v>155</v>
      </c>
      <c r="F88" s="49">
        <v>0</v>
      </c>
      <c r="G88" s="145"/>
      <c r="H88" s="145">
        <v>592570</v>
      </c>
    </row>
    <row r="89" spans="1:8" ht="15" hidden="1" customHeight="1">
      <c r="A89" s="47" t="s">
        <v>8</v>
      </c>
      <c r="B89" s="47" t="s">
        <v>110</v>
      </c>
      <c r="C89" s="47" t="s">
        <v>58</v>
      </c>
      <c r="D89" s="47" t="s">
        <v>122</v>
      </c>
      <c r="E89" s="50" t="s">
        <v>123</v>
      </c>
      <c r="F89" s="49">
        <v>0</v>
      </c>
      <c r="G89" s="145"/>
      <c r="H89" s="145">
        <v>1324406</v>
      </c>
    </row>
    <row r="90" spans="1:8" ht="15" hidden="1" customHeight="1">
      <c r="A90" s="47" t="s">
        <v>8</v>
      </c>
      <c r="B90" s="47" t="s">
        <v>110</v>
      </c>
      <c r="C90" s="47" t="s">
        <v>8</v>
      </c>
      <c r="D90" s="47" t="s">
        <v>69</v>
      </c>
      <c r="E90" s="50" t="s">
        <v>70</v>
      </c>
      <c r="F90" s="49">
        <v>0</v>
      </c>
      <c r="G90" s="145"/>
      <c r="H90" s="145">
        <v>20000</v>
      </c>
    </row>
    <row r="91" spans="1:8" ht="22.5" hidden="1" customHeight="1">
      <c r="A91" s="47" t="s">
        <v>8</v>
      </c>
      <c r="B91" s="47" t="s">
        <v>110</v>
      </c>
      <c r="C91" s="47" t="s">
        <v>58</v>
      </c>
      <c r="D91" s="47" t="s">
        <v>124</v>
      </c>
      <c r="E91" s="50" t="s">
        <v>125</v>
      </c>
      <c r="F91" s="49">
        <v>0</v>
      </c>
      <c r="G91" s="145"/>
      <c r="H91" s="145">
        <v>571224.4</v>
      </c>
    </row>
    <row r="92" spans="1:8" ht="15" hidden="1" customHeight="1">
      <c r="A92" s="47" t="s">
        <v>8</v>
      </c>
      <c r="B92" s="47" t="s">
        <v>110</v>
      </c>
      <c r="C92" s="47" t="s">
        <v>58</v>
      </c>
      <c r="D92" s="47" t="s">
        <v>66</v>
      </c>
      <c r="E92" s="50" t="s">
        <v>67</v>
      </c>
      <c r="F92" s="49">
        <v>0</v>
      </c>
      <c r="G92" s="145">
        <v>0</v>
      </c>
      <c r="H92" s="145">
        <v>169914.4</v>
      </c>
    </row>
    <row r="93" spans="1:8" ht="15" customHeight="1">
      <c r="A93" s="47"/>
      <c r="B93" s="47">
        <v>4116</v>
      </c>
      <c r="C93" s="47"/>
      <c r="D93" s="47"/>
      <c r="E93" s="50" t="s">
        <v>156</v>
      </c>
      <c r="F93" s="49">
        <f>SUM(F78:F92)</f>
        <v>748172</v>
      </c>
      <c r="G93" s="145">
        <v>864612</v>
      </c>
      <c r="H93" s="145">
        <v>9985498</v>
      </c>
    </row>
    <row r="94" spans="1:8" ht="15" customHeight="1">
      <c r="A94" s="47" t="s">
        <v>8</v>
      </c>
      <c r="B94" s="47" t="s">
        <v>126</v>
      </c>
      <c r="C94" s="47" t="s">
        <v>8</v>
      </c>
      <c r="D94" s="47" t="s">
        <v>85</v>
      </c>
      <c r="E94" s="50" t="s">
        <v>157</v>
      </c>
      <c r="F94" s="49">
        <v>130000</v>
      </c>
      <c r="G94" s="145">
        <v>1550816.46</v>
      </c>
      <c r="H94" s="145">
        <v>200000</v>
      </c>
    </row>
    <row r="95" spans="1:8" ht="15" customHeight="1">
      <c r="A95" s="47"/>
      <c r="B95" s="47">
        <v>4122</v>
      </c>
      <c r="C95" s="47"/>
      <c r="D95" s="65" t="s">
        <v>122</v>
      </c>
      <c r="E95" s="50" t="s">
        <v>158</v>
      </c>
      <c r="F95" s="49">
        <v>0</v>
      </c>
      <c r="G95" s="145">
        <v>0</v>
      </c>
      <c r="H95" s="145">
        <v>3893562</v>
      </c>
    </row>
    <row r="96" spans="1:8" ht="15" customHeight="1">
      <c r="A96" s="66" t="s">
        <v>127</v>
      </c>
      <c r="B96" s="66">
        <v>4134</v>
      </c>
      <c r="C96" s="66" t="s">
        <v>8</v>
      </c>
      <c r="D96" s="67" t="s">
        <v>99</v>
      </c>
      <c r="E96" s="60" t="s">
        <v>128</v>
      </c>
      <c r="F96" s="61">
        <v>1389900</v>
      </c>
      <c r="G96" s="138">
        <v>864500</v>
      </c>
      <c r="H96" s="138">
        <v>1415500</v>
      </c>
    </row>
    <row r="97" spans="1:8" ht="15" customHeight="1">
      <c r="A97" s="47" t="s">
        <v>8</v>
      </c>
      <c r="B97" s="47" t="s">
        <v>129</v>
      </c>
      <c r="C97" s="47" t="s">
        <v>8</v>
      </c>
      <c r="D97" s="47" t="s">
        <v>85</v>
      </c>
      <c r="E97" s="50" t="s">
        <v>159</v>
      </c>
      <c r="F97" s="49">
        <v>10081318</v>
      </c>
      <c r="G97" s="145">
        <v>12774571.539999999</v>
      </c>
      <c r="H97" s="145">
        <v>13775635</v>
      </c>
    </row>
    <row r="98" spans="1:8" ht="15" customHeight="1" thickBot="1">
      <c r="A98" s="68"/>
      <c r="B98" s="68">
        <v>4222</v>
      </c>
      <c r="C98" s="68"/>
      <c r="D98" s="68"/>
      <c r="E98" s="50" t="s">
        <v>269</v>
      </c>
      <c r="F98" s="69">
        <v>0</v>
      </c>
      <c r="G98" s="151">
        <v>0</v>
      </c>
      <c r="H98" s="151">
        <v>3000000</v>
      </c>
    </row>
    <row r="99" spans="1:8" ht="15" customHeight="1" thickBot="1">
      <c r="A99" s="70"/>
      <c r="B99" s="70"/>
      <c r="C99" s="70"/>
      <c r="D99" s="70"/>
      <c r="E99" s="57" t="s">
        <v>55</v>
      </c>
      <c r="F99" s="71">
        <f>SUM(F77,F93,F94,F95,F96,F97,F75,F76)</f>
        <v>31849390</v>
      </c>
      <c r="G99" s="152">
        <f>SUM(G75:G98)</f>
        <v>33781800</v>
      </c>
      <c r="H99" s="152">
        <f>SUM(H75:H98)</f>
        <v>57954468.799999997</v>
      </c>
    </row>
    <row r="100" spans="1:8" ht="15" customHeight="1">
      <c r="A100" s="13"/>
      <c r="B100" s="13"/>
      <c r="C100" s="13"/>
      <c r="D100" s="13"/>
      <c r="E100" s="14"/>
      <c r="F100" s="14"/>
      <c r="G100" s="14"/>
      <c r="H100" s="14"/>
    </row>
    <row r="101" spans="1:8" ht="15" customHeight="1">
      <c r="A101" s="15"/>
      <c r="B101" s="15"/>
      <c r="C101" s="15"/>
      <c r="D101" s="15"/>
      <c r="E101" s="16"/>
      <c r="F101" s="16"/>
      <c r="G101" s="16"/>
      <c r="H101" s="16"/>
    </row>
    <row r="102" spans="1:8" ht="15" customHeight="1">
      <c r="A102" s="17"/>
      <c r="B102" s="17"/>
      <c r="C102" s="18"/>
      <c r="D102" s="17"/>
      <c r="E102" s="17"/>
      <c r="F102" s="17"/>
      <c r="G102" s="22"/>
      <c r="H102" s="17"/>
    </row>
    <row r="103" spans="1:8" ht="15" customHeight="1" thickBot="1">
      <c r="A103" s="17"/>
      <c r="B103" s="17"/>
      <c r="C103" s="18"/>
      <c r="D103" s="17"/>
      <c r="E103" s="17"/>
      <c r="F103" s="17"/>
      <c r="G103" s="22"/>
      <c r="H103" s="17"/>
    </row>
    <row r="104" spans="1:8" ht="18.75" thickBot="1">
      <c r="A104" s="165" t="s">
        <v>130</v>
      </c>
      <c r="B104" s="166"/>
      <c r="C104" s="166"/>
      <c r="D104" s="166"/>
      <c r="E104" s="166"/>
      <c r="F104" s="74">
        <f>SUM(F99,F71,F64,F29)</f>
        <v>158210513</v>
      </c>
      <c r="G104" s="153">
        <f>G99+G71+G64+G29</f>
        <v>143205800</v>
      </c>
      <c r="H104" s="153">
        <f>SUM(H99,H71,H64,H29)</f>
        <v>165106310.25999999</v>
      </c>
    </row>
  </sheetData>
  <mergeCells count="6">
    <mergeCell ref="A104:E104"/>
    <mergeCell ref="A31:E31"/>
    <mergeCell ref="A3:E3"/>
    <mergeCell ref="A66:E66"/>
    <mergeCell ref="A73:E73"/>
    <mergeCell ref="A1:H1"/>
  </mergeCells>
  <pageMargins left="0.25" right="0.25" top="0.75" bottom="0.75" header="0.3" footer="0.3"/>
  <pageSetup paperSize="9" orientation="portrait" horizontalDpi="0" verticalDpi="0" r:id="rId1"/>
  <headerFooter>
    <oddHeader>&amp;C&amp;"-,Tučné"&amp;14Návrh rozpočtu na rok 2019 Města Kostelec nad Orlicí, 
&amp;10Palackého náměstí 38, 517 41  Kostelec nad Orlicí</oddHeader>
    <oddFooter>&amp;L1.12.2018&amp;CStránka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4"/>
  <sheetViews>
    <sheetView topLeftCell="A34" zoomScaleNormal="100" workbookViewId="0">
      <selection activeCell="F71" sqref="F71"/>
    </sheetView>
  </sheetViews>
  <sheetFormatPr defaultRowHeight="15"/>
  <cols>
    <col min="1" max="2" width="4.7109375" style="125" customWidth="1"/>
    <col min="3" max="3" width="40.5703125" style="125" customWidth="1"/>
    <col min="4" max="4" width="15.28515625" style="80" customWidth="1"/>
    <col min="5" max="5" width="16.140625" style="80" customWidth="1"/>
    <col min="6" max="6" width="16.42578125" style="80" customWidth="1"/>
    <col min="7" max="7" width="18.7109375" customWidth="1"/>
    <col min="8" max="8" width="20.28515625" customWidth="1"/>
  </cols>
  <sheetData>
    <row r="1" spans="1:6" ht="18">
      <c r="A1" s="174" t="s">
        <v>307</v>
      </c>
      <c r="B1" s="174"/>
      <c r="C1" s="174"/>
      <c r="D1" s="174"/>
      <c r="E1" s="174"/>
      <c r="F1" s="174"/>
    </row>
    <row r="3" spans="1:6" ht="18">
      <c r="A3" s="164" t="s">
        <v>164</v>
      </c>
      <c r="B3" s="164"/>
      <c r="C3" s="164"/>
      <c r="D3" s="164"/>
      <c r="E3" s="164"/>
      <c r="F3" s="164"/>
    </row>
    <row r="4" spans="1:6" ht="15" customHeight="1" thickBot="1">
      <c r="A4" s="79"/>
      <c r="B4" s="79"/>
      <c r="C4" s="79"/>
    </row>
    <row r="5" spans="1:6" ht="24.75" customHeight="1" thickBot="1">
      <c r="A5" s="76" t="s">
        <v>2</v>
      </c>
      <c r="B5" s="76" t="s">
        <v>3</v>
      </c>
      <c r="C5" s="77" t="s">
        <v>165</v>
      </c>
      <c r="D5" s="78" t="s">
        <v>232</v>
      </c>
      <c r="E5" s="126" t="s">
        <v>233</v>
      </c>
      <c r="F5" s="127" t="s">
        <v>234</v>
      </c>
    </row>
    <row r="6" spans="1:6" ht="15" customHeight="1">
      <c r="A6" s="81" t="s">
        <v>271</v>
      </c>
      <c r="B6" s="81" t="s">
        <v>166</v>
      </c>
      <c r="C6" s="82" t="s">
        <v>272</v>
      </c>
      <c r="D6" s="75">
        <v>0</v>
      </c>
      <c r="E6" s="128">
        <v>0</v>
      </c>
      <c r="F6" s="129">
        <v>25000</v>
      </c>
    </row>
    <row r="7" spans="1:6" ht="15" customHeight="1">
      <c r="A7" s="83" t="s">
        <v>167</v>
      </c>
      <c r="B7" s="83" t="s">
        <v>166</v>
      </c>
      <c r="C7" s="45" t="s">
        <v>235</v>
      </c>
      <c r="D7" s="84">
        <v>600000</v>
      </c>
      <c r="E7" s="130">
        <v>550000</v>
      </c>
      <c r="F7" s="131">
        <v>550000</v>
      </c>
    </row>
    <row r="8" spans="1:6" ht="15" customHeight="1">
      <c r="A8" s="83" t="s">
        <v>59</v>
      </c>
      <c r="B8" s="83" t="s">
        <v>166</v>
      </c>
      <c r="C8" s="45" t="s">
        <v>273</v>
      </c>
      <c r="D8" s="85">
        <v>3000</v>
      </c>
      <c r="E8" s="132">
        <v>0</v>
      </c>
      <c r="F8" s="131">
        <v>181500</v>
      </c>
    </row>
    <row r="9" spans="1:6" ht="15" customHeight="1">
      <c r="A9" s="86" t="s">
        <v>168</v>
      </c>
      <c r="B9" s="86" t="s">
        <v>166</v>
      </c>
      <c r="C9" s="87" t="s">
        <v>236</v>
      </c>
      <c r="D9" s="84">
        <v>280000</v>
      </c>
      <c r="E9" s="133">
        <v>230000</v>
      </c>
      <c r="F9" s="134">
        <v>158000</v>
      </c>
    </row>
    <row r="10" spans="1:6" ht="15" customHeight="1">
      <c r="A10" s="86" t="s">
        <v>169</v>
      </c>
      <c r="B10" s="86" t="s">
        <v>166</v>
      </c>
      <c r="C10" s="87" t="s">
        <v>237</v>
      </c>
      <c r="D10" s="84">
        <v>1600000</v>
      </c>
      <c r="E10" s="133">
        <v>1500000</v>
      </c>
      <c r="F10" s="134">
        <v>1200000</v>
      </c>
    </row>
    <row r="11" spans="1:6" ht="15" customHeight="1">
      <c r="A11" s="86" t="s">
        <v>170</v>
      </c>
      <c r="B11" s="86" t="s">
        <v>166</v>
      </c>
      <c r="C11" s="87" t="s">
        <v>238</v>
      </c>
      <c r="D11" s="84">
        <v>0</v>
      </c>
      <c r="E11" s="133">
        <v>1000000</v>
      </c>
      <c r="F11" s="134">
        <v>0</v>
      </c>
    </row>
    <row r="12" spans="1:6" ht="15" customHeight="1">
      <c r="A12" s="86" t="s">
        <v>171</v>
      </c>
      <c r="B12" s="86" t="s">
        <v>166</v>
      </c>
      <c r="C12" s="87" t="s">
        <v>172</v>
      </c>
      <c r="D12" s="84">
        <v>1100000</v>
      </c>
      <c r="E12" s="133">
        <v>0</v>
      </c>
      <c r="F12" s="134">
        <v>1000000</v>
      </c>
    </row>
    <row r="13" spans="1:6" ht="15" customHeight="1">
      <c r="A13" s="86" t="s">
        <v>173</v>
      </c>
      <c r="B13" s="86" t="s">
        <v>166</v>
      </c>
      <c r="C13" s="87" t="s">
        <v>239</v>
      </c>
      <c r="D13" s="84">
        <v>73000</v>
      </c>
      <c r="E13" s="133">
        <v>73000</v>
      </c>
      <c r="F13" s="134">
        <v>73000</v>
      </c>
    </row>
    <row r="14" spans="1:6" ht="15" customHeight="1">
      <c r="A14" s="86" t="s">
        <v>174</v>
      </c>
      <c r="B14" s="86" t="s">
        <v>166</v>
      </c>
      <c r="C14" s="87" t="s">
        <v>240</v>
      </c>
      <c r="D14" s="84">
        <v>0</v>
      </c>
      <c r="E14" s="133">
        <v>100000</v>
      </c>
      <c r="F14" s="134">
        <v>100000</v>
      </c>
    </row>
    <row r="15" spans="1:6" ht="15" customHeight="1">
      <c r="A15" s="86" t="s">
        <v>65</v>
      </c>
      <c r="B15" s="86" t="s">
        <v>166</v>
      </c>
      <c r="C15" s="48" t="s">
        <v>241</v>
      </c>
      <c r="D15" s="84">
        <v>1420000</v>
      </c>
      <c r="E15" s="133">
        <v>1900000</v>
      </c>
      <c r="F15" s="134">
        <v>2322700</v>
      </c>
    </row>
    <row r="16" spans="1:6" ht="15" customHeight="1">
      <c r="A16" s="86" t="s">
        <v>175</v>
      </c>
      <c r="B16" s="86" t="s">
        <v>166</v>
      </c>
      <c r="C16" s="87" t="s">
        <v>242</v>
      </c>
      <c r="D16" s="84">
        <v>3230000</v>
      </c>
      <c r="E16" s="133">
        <v>3270000</v>
      </c>
      <c r="F16" s="134">
        <v>3802300</v>
      </c>
    </row>
    <row r="17" spans="1:6" ht="15" customHeight="1">
      <c r="A17" s="86" t="s">
        <v>176</v>
      </c>
      <c r="B17" s="86" t="s">
        <v>166</v>
      </c>
      <c r="C17" s="167" t="s">
        <v>243</v>
      </c>
      <c r="D17" s="84">
        <v>733270</v>
      </c>
      <c r="E17" s="133">
        <v>2383270</v>
      </c>
      <c r="F17" s="134">
        <v>2383270</v>
      </c>
    </row>
    <row r="18" spans="1:6" ht="15" customHeight="1">
      <c r="A18" s="86" t="s">
        <v>177</v>
      </c>
      <c r="B18" s="86" t="s">
        <v>166</v>
      </c>
      <c r="C18" s="87" t="s">
        <v>244</v>
      </c>
      <c r="D18" s="84">
        <v>1605000</v>
      </c>
      <c r="E18" s="133">
        <v>1825000</v>
      </c>
      <c r="F18" s="134">
        <v>1825000</v>
      </c>
    </row>
    <row r="19" spans="1:6" ht="15" customHeight="1">
      <c r="A19" s="83" t="s">
        <v>178</v>
      </c>
      <c r="B19" s="86" t="s">
        <v>166</v>
      </c>
      <c r="C19" s="88" t="s">
        <v>245</v>
      </c>
      <c r="D19" s="85">
        <v>70000</v>
      </c>
      <c r="E19" s="135">
        <v>100000</v>
      </c>
      <c r="F19" s="134">
        <v>150000</v>
      </c>
    </row>
    <row r="20" spans="1:6" ht="15" customHeight="1">
      <c r="A20" s="86" t="s">
        <v>68</v>
      </c>
      <c r="B20" s="86" t="s">
        <v>166</v>
      </c>
      <c r="C20" s="87" t="s">
        <v>246</v>
      </c>
      <c r="D20" s="84">
        <v>2810100</v>
      </c>
      <c r="E20" s="133">
        <v>2837800</v>
      </c>
      <c r="F20" s="134">
        <v>3512000</v>
      </c>
    </row>
    <row r="21" spans="1:6" ht="15" customHeight="1">
      <c r="A21" s="86" t="s">
        <v>179</v>
      </c>
      <c r="B21" s="86" t="s">
        <v>166</v>
      </c>
      <c r="C21" s="89" t="s">
        <v>247</v>
      </c>
      <c r="D21" s="84">
        <v>55000</v>
      </c>
      <c r="E21" s="136">
        <v>55000</v>
      </c>
      <c r="F21" s="134">
        <v>55000</v>
      </c>
    </row>
    <row r="22" spans="1:6" ht="15" customHeight="1">
      <c r="A22" s="86" t="s">
        <v>180</v>
      </c>
      <c r="B22" s="86" t="s">
        <v>166</v>
      </c>
      <c r="C22" s="89" t="s">
        <v>248</v>
      </c>
      <c r="D22" s="84">
        <v>45000</v>
      </c>
      <c r="E22" s="136">
        <v>45000</v>
      </c>
      <c r="F22" s="134">
        <v>30000</v>
      </c>
    </row>
    <row r="23" spans="1:6" ht="15" customHeight="1">
      <c r="A23" s="86" t="s">
        <v>103</v>
      </c>
      <c r="B23" s="86" t="s">
        <v>166</v>
      </c>
      <c r="C23" s="87" t="s">
        <v>304</v>
      </c>
      <c r="D23" s="84">
        <v>70000</v>
      </c>
      <c r="E23" s="136">
        <v>250000</v>
      </c>
      <c r="F23" s="134">
        <v>150000</v>
      </c>
    </row>
    <row r="24" spans="1:6" ht="15" customHeight="1">
      <c r="A24" s="86" t="s">
        <v>72</v>
      </c>
      <c r="B24" s="86" t="s">
        <v>166</v>
      </c>
      <c r="C24" s="89" t="s">
        <v>249</v>
      </c>
      <c r="D24" s="84">
        <v>566000</v>
      </c>
      <c r="E24" s="136">
        <v>510000</v>
      </c>
      <c r="F24" s="134">
        <v>510000</v>
      </c>
    </row>
    <row r="25" spans="1:6" ht="15" customHeight="1">
      <c r="A25" s="86" t="s">
        <v>181</v>
      </c>
      <c r="B25" s="86" t="s">
        <v>166</v>
      </c>
      <c r="C25" s="48" t="s">
        <v>250</v>
      </c>
      <c r="D25" s="84">
        <v>1600000</v>
      </c>
      <c r="E25" s="136">
        <v>1600000</v>
      </c>
      <c r="F25" s="134">
        <v>1625000</v>
      </c>
    </row>
    <row r="26" spans="1:6" ht="15" customHeight="1">
      <c r="A26" s="90" t="s">
        <v>73</v>
      </c>
      <c r="B26" s="86" t="s">
        <v>166</v>
      </c>
      <c r="C26" s="91" t="s">
        <v>294</v>
      </c>
      <c r="D26" s="84">
        <v>905500</v>
      </c>
      <c r="E26" s="136">
        <v>837486</v>
      </c>
      <c r="F26" s="134">
        <v>1062486</v>
      </c>
    </row>
    <row r="27" spans="1:6" ht="15" customHeight="1">
      <c r="A27" s="92" t="s">
        <v>74</v>
      </c>
      <c r="B27" s="86" t="s">
        <v>166</v>
      </c>
      <c r="C27" s="93" t="s">
        <v>251</v>
      </c>
      <c r="D27" s="84">
        <v>1065000</v>
      </c>
      <c r="E27" s="136">
        <v>1092520</v>
      </c>
      <c r="F27" s="134">
        <v>1700000</v>
      </c>
    </row>
    <row r="28" spans="1:6" ht="15" customHeight="1">
      <c r="A28" s="86" t="s">
        <v>183</v>
      </c>
      <c r="B28" s="86" t="s">
        <v>166</v>
      </c>
      <c r="C28" s="48" t="s">
        <v>305</v>
      </c>
      <c r="D28" s="84">
        <v>0</v>
      </c>
      <c r="E28" s="136">
        <v>0</v>
      </c>
      <c r="F28" s="134">
        <v>1444126</v>
      </c>
    </row>
    <row r="29" spans="1:6" ht="15" customHeight="1">
      <c r="A29" s="86" t="s">
        <v>182</v>
      </c>
      <c r="B29" s="86" t="s">
        <v>166</v>
      </c>
      <c r="C29" s="48" t="s">
        <v>252</v>
      </c>
      <c r="D29" s="84">
        <v>910000</v>
      </c>
      <c r="E29" s="136">
        <v>970000</v>
      </c>
      <c r="F29" s="134">
        <v>2384406</v>
      </c>
    </row>
    <row r="30" spans="1:6" ht="15" customHeight="1">
      <c r="A30" s="86" t="s">
        <v>184</v>
      </c>
      <c r="B30" s="86" t="s">
        <v>166</v>
      </c>
      <c r="C30" s="87" t="s">
        <v>253</v>
      </c>
      <c r="D30" s="84">
        <v>506000</v>
      </c>
      <c r="E30" s="137">
        <v>1180000</v>
      </c>
      <c r="F30" s="134">
        <v>2084000</v>
      </c>
    </row>
    <row r="31" spans="1:6" ht="15" customHeight="1">
      <c r="A31" s="83" t="s">
        <v>185</v>
      </c>
      <c r="B31" s="86" t="s">
        <v>166</v>
      </c>
      <c r="C31" s="94" t="s">
        <v>295</v>
      </c>
      <c r="D31" s="84">
        <v>50000</v>
      </c>
      <c r="E31" s="135">
        <v>50000</v>
      </c>
      <c r="F31" s="134">
        <v>50000</v>
      </c>
    </row>
    <row r="32" spans="1:6" ht="15" customHeight="1">
      <c r="A32" s="83" t="s">
        <v>274</v>
      </c>
      <c r="B32" s="86" t="s">
        <v>166</v>
      </c>
      <c r="C32" s="94" t="s">
        <v>275</v>
      </c>
      <c r="D32" s="85">
        <v>0</v>
      </c>
      <c r="E32" s="132">
        <v>0</v>
      </c>
      <c r="F32" s="134">
        <v>22000</v>
      </c>
    </row>
    <row r="33" spans="1:6" ht="15" customHeight="1">
      <c r="A33" s="86" t="s">
        <v>76</v>
      </c>
      <c r="B33" s="86" t="s">
        <v>166</v>
      </c>
      <c r="C33" s="87" t="s">
        <v>141</v>
      </c>
      <c r="D33" s="84">
        <v>331000</v>
      </c>
      <c r="E33" s="136">
        <v>330000</v>
      </c>
      <c r="F33" s="134">
        <v>330121</v>
      </c>
    </row>
    <row r="34" spans="1:6" ht="15" customHeight="1">
      <c r="A34" s="86" t="s">
        <v>186</v>
      </c>
      <c r="B34" s="86" t="s">
        <v>166</v>
      </c>
      <c r="C34" s="87" t="s">
        <v>254</v>
      </c>
      <c r="D34" s="84">
        <v>376000</v>
      </c>
      <c r="E34" s="136">
        <v>196000</v>
      </c>
      <c r="F34" s="134">
        <v>260000</v>
      </c>
    </row>
    <row r="35" spans="1:6" ht="15" customHeight="1">
      <c r="A35" s="86" t="s">
        <v>187</v>
      </c>
      <c r="B35" s="86" t="s">
        <v>166</v>
      </c>
      <c r="C35" s="87" t="s">
        <v>188</v>
      </c>
      <c r="D35" s="84">
        <v>1350000</v>
      </c>
      <c r="E35" s="136">
        <v>1250000</v>
      </c>
      <c r="F35" s="134">
        <v>1134800</v>
      </c>
    </row>
    <row r="36" spans="1:6" ht="15" customHeight="1">
      <c r="A36" s="86" t="s">
        <v>189</v>
      </c>
      <c r="B36" s="86" t="s">
        <v>166</v>
      </c>
      <c r="C36" s="87" t="s">
        <v>255</v>
      </c>
      <c r="D36" s="84">
        <v>20000</v>
      </c>
      <c r="E36" s="136">
        <v>20000</v>
      </c>
      <c r="F36" s="134">
        <v>20000</v>
      </c>
    </row>
    <row r="37" spans="1:6" ht="15" customHeight="1">
      <c r="A37" s="86" t="s">
        <v>190</v>
      </c>
      <c r="B37" s="86" t="s">
        <v>166</v>
      </c>
      <c r="C37" s="48" t="s">
        <v>276</v>
      </c>
      <c r="D37" s="84">
        <v>0</v>
      </c>
      <c r="E37" s="136">
        <v>162000</v>
      </c>
      <c r="F37" s="134">
        <v>162000</v>
      </c>
    </row>
    <row r="38" spans="1:6" ht="15" customHeight="1">
      <c r="A38" s="86" t="s">
        <v>79</v>
      </c>
      <c r="B38" s="86" t="s">
        <v>166</v>
      </c>
      <c r="C38" s="48" t="s">
        <v>142</v>
      </c>
      <c r="D38" s="84">
        <v>14390184</v>
      </c>
      <c r="E38" s="136">
        <v>11576824</v>
      </c>
      <c r="F38" s="134">
        <v>12619516</v>
      </c>
    </row>
    <row r="39" spans="1:6" ht="15" customHeight="1">
      <c r="A39" s="86" t="s">
        <v>191</v>
      </c>
      <c r="B39" s="86" t="s">
        <v>166</v>
      </c>
      <c r="C39" s="87" t="s">
        <v>256</v>
      </c>
      <c r="D39" s="84">
        <v>70000</v>
      </c>
      <c r="E39" s="136">
        <v>70000</v>
      </c>
      <c r="F39" s="134">
        <v>70000</v>
      </c>
    </row>
    <row r="40" spans="1:6" ht="15" customHeight="1">
      <c r="A40" s="86" t="s">
        <v>192</v>
      </c>
      <c r="B40" s="86" t="s">
        <v>166</v>
      </c>
      <c r="C40" s="87" t="s">
        <v>257</v>
      </c>
      <c r="D40" s="84">
        <v>4805000</v>
      </c>
      <c r="E40" s="136">
        <v>4655000</v>
      </c>
      <c r="F40" s="134">
        <v>5247570</v>
      </c>
    </row>
    <row r="41" spans="1:6" ht="15" customHeight="1">
      <c r="A41" s="86" t="s">
        <v>193</v>
      </c>
      <c r="B41" s="86" t="s">
        <v>166</v>
      </c>
      <c r="C41" s="87" t="s">
        <v>258</v>
      </c>
      <c r="D41" s="84">
        <v>150000</v>
      </c>
      <c r="E41" s="136">
        <v>90000</v>
      </c>
      <c r="F41" s="134">
        <v>90000</v>
      </c>
    </row>
    <row r="42" spans="1:6" ht="15" customHeight="1">
      <c r="A42" s="86" t="s">
        <v>194</v>
      </c>
      <c r="B42" s="86" t="s">
        <v>166</v>
      </c>
      <c r="C42" s="93" t="s">
        <v>259</v>
      </c>
      <c r="D42" s="84">
        <v>220000</v>
      </c>
      <c r="E42" s="136">
        <v>500000</v>
      </c>
      <c r="F42" s="134">
        <v>250000</v>
      </c>
    </row>
    <row r="43" spans="1:6" ht="15" customHeight="1">
      <c r="A43" s="86" t="s">
        <v>196</v>
      </c>
      <c r="B43" s="86" t="s">
        <v>166</v>
      </c>
      <c r="C43" s="89" t="s">
        <v>197</v>
      </c>
      <c r="D43" s="84">
        <v>0</v>
      </c>
      <c r="E43" s="136">
        <v>0</v>
      </c>
      <c r="F43" s="134">
        <v>72000</v>
      </c>
    </row>
    <row r="44" spans="1:6" ht="15" customHeight="1">
      <c r="A44" s="86" t="s">
        <v>277</v>
      </c>
      <c r="B44" s="86" t="s">
        <v>166</v>
      </c>
      <c r="C44" s="89" t="s">
        <v>278</v>
      </c>
      <c r="D44" s="84">
        <v>0</v>
      </c>
      <c r="E44" s="136">
        <v>0</v>
      </c>
      <c r="F44" s="134">
        <v>10000</v>
      </c>
    </row>
    <row r="45" spans="1:6" ht="15" customHeight="1">
      <c r="A45" s="86" t="s">
        <v>198</v>
      </c>
      <c r="B45" s="86" t="s">
        <v>166</v>
      </c>
      <c r="C45" s="89" t="s">
        <v>199</v>
      </c>
      <c r="D45" s="84">
        <v>0</v>
      </c>
      <c r="E45" s="136">
        <v>0</v>
      </c>
      <c r="F45" s="134">
        <v>4887896</v>
      </c>
    </row>
    <row r="46" spans="1:6" ht="15" customHeight="1">
      <c r="A46" s="86" t="s">
        <v>200</v>
      </c>
      <c r="B46" s="86" t="s">
        <v>166</v>
      </c>
      <c r="C46" s="89" t="s">
        <v>296</v>
      </c>
      <c r="D46" s="84">
        <v>0</v>
      </c>
      <c r="E46" s="136">
        <v>0</v>
      </c>
      <c r="F46" s="134">
        <v>574093</v>
      </c>
    </row>
    <row r="47" spans="1:6" ht="15" customHeight="1">
      <c r="A47" s="86" t="s">
        <v>201</v>
      </c>
      <c r="B47" s="86" t="s">
        <v>166</v>
      </c>
      <c r="C47" s="89" t="s">
        <v>202</v>
      </c>
      <c r="D47" s="84">
        <v>0</v>
      </c>
      <c r="E47" s="136">
        <v>0</v>
      </c>
      <c r="F47" s="134">
        <v>40000</v>
      </c>
    </row>
    <row r="48" spans="1:6" ht="15" customHeight="1">
      <c r="A48" s="86" t="s">
        <v>195</v>
      </c>
      <c r="B48" s="86" t="s">
        <v>166</v>
      </c>
      <c r="C48" s="95" t="s">
        <v>297</v>
      </c>
      <c r="D48" s="84">
        <v>70000</v>
      </c>
      <c r="E48" s="133">
        <v>60000</v>
      </c>
      <c r="F48" s="134">
        <v>60000</v>
      </c>
    </row>
    <row r="49" spans="1:6" ht="15" customHeight="1">
      <c r="A49" s="86" t="s">
        <v>203</v>
      </c>
      <c r="B49" s="86" t="s">
        <v>166</v>
      </c>
      <c r="C49" s="87" t="s">
        <v>204</v>
      </c>
      <c r="D49" s="84">
        <v>0</v>
      </c>
      <c r="E49" s="136">
        <v>0</v>
      </c>
      <c r="F49" s="134">
        <v>40000</v>
      </c>
    </row>
    <row r="50" spans="1:6" ht="15" customHeight="1">
      <c r="A50" s="86" t="s">
        <v>84</v>
      </c>
      <c r="B50" s="86" t="s">
        <v>166</v>
      </c>
      <c r="C50" s="87" t="s">
        <v>86</v>
      </c>
      <c r="D50" s="84">
        <v>6365000</v>
      </c>
      <c r="E50" s="133">
        <v>6152000</v>
      </c>
      <c r="F50" s="134">
        <v>19708475</v>
      </c>
    </row>
    <row r="51" spans="1:6" ht="15" customHeight="1">
      <c r="A51" s="86" t="s">
        <v>87</v>
      </c>
      <c r="B51" s="86" t="s">
        <v>166</v>
      </c>
      <c r="C51" s="87" t="s">
        <v>89</v>
      </c>
      <c r="D51" s="84">
        <v>876000</v>
      </c>
      <c r="E51" s="136">
        <v>796000</v>
      </c>
      <c r="F51" s="134">
        <v>1300020</v>
      </c>
    </row>
    <row r="52" spans="1:6" ht="15" customHeight="1">
      <c r="A52" s="86" t="s">
        <v>205</v>
      </c>
      <c r="B52" s="86" t="s">
        <v>166</v>
      </c>
      <c r="C52" s="87" t="s">
        <v>206</v>
      </c>
      <c r="D52" s="84">
        <v>0</v>
      </c>
      <c r="E52" s="136">
        <v>0</v>
      </c>
      <c r="F52" s="134">
        <v>40000</v>
      </c>
    </row>
    <row r="53" spans="1:6" ht="15" customHeight="1">
      <c r="A53" s="86" t="s">
        <v>207</v>
      </c>
      <c r="B53" s="86" t="s">
        <v>166</v>
      </c>
      <c r="C53" s="87" t="s">
        <v>208</v>
      </c>
      <c r="D53" s="84">
        <v>0</v>
      </c>
      <c r="E53" s="136">
        <v>0</v>
      </c>
      <c r="F53" s="134">
        <v>40000</v>
      </c>
    </row>
    <row r="54" spans="1:6" ht="15" customHeight="1">
      <c r="A54" s="86" t="s">
        <v>279</v>
      </c>
      <c r="B54" s="86" t="s">
        <v>166</v>
      </c>
      <c r="C54" s="87" t="s">
        <v>280</v>
      </c>
      <c r="D54" s="84">
        <v>0</v>
      </c>
      <c r="E54" s="136">
        <v>0</v>
      </c>
      <c r="F54" s="134">
        <v>35000</v>
      </c>
    </row>
    <row r="55" spans="1:6" ht="15" customHeight="1">
      <c r="A55" s="86" t="s">
        <v>209</v>
      </c>
      <c r="B55" s="86" t="s">
        <v>166</v>
      </c>
      <c r="C55" s="87" t="s">
        <v>210</v>
      </c>
      <c r="D55" s="84">
        <v>0</v>
      </c>
      <c r="E55" s="136">
        <v>0</v>
      </c>
      <c r="F55" s="134">
        <v>65000</v>
      </c>
    </row>
    <row r="56" spans="1:6" ht="15" customHeight="1">
      <c r="A56" s="86" t="s">
        <v>90</v>
      </c>
      <c r="B56" s="86" t="s">
        <v>166</v>
      </c>
      <c r="C56" s="168" t="s">
        <v>292</v>
      </c>
      <c r="D56" s="84">
        <v>801122</v>
      </c>
      <c r="E56" s="136">
        <v>0</v>
      </c>
      <c r="F56" s="134">
        <v>1915752</v>
      </c>
    </row>
    <row r="57" spans="1:6" ht="15" customHeight="1">
      <c r="A57" s="86" t="s">
        <v>211</v>
      </c>
      <c r="B57" s="86" t="s">
        <v>166</v>
      </c>
      <c r="C57" s="89" t="s">
        <v>261</v>
      </c>
      <c r="D57" s="84">
        <v>100000</v>
      </c>
      <c r="E57" s="136">
        <v>100000</v>
      </c>
      <c r="F57" s="134">
        <v>0</v>
      </c>
    </row>
    <row r="58" spans="1:6" ht="15" customHeight="1">
      <c r="A58" s="86" t="s">
        <v>93</v>
      </c>
      <c r="B58" s="86" t="s">
        <v>166</v>
      </c>
      <c r="C58" s="87" t="s">
        <v>262</v>
      </c>
      <c r="D58" s="84">
        <v>5181700</v>
      </c>
      <c r="E58" s="136">
        <v>5252120</v>
      </c>
      <c r="F58" s="134">
        <v>5252120</v>
      </c>
    </row>
    <row r="59" spans="1:6" ht="15" customHeight="1">
      <c r="A59" s="86" t="s">
        <v>281</v>
      </c>
      <c r="B59" s="86" t="s">
        <v>166</v>
      </c>
      <c r="C59" s="87" t="s">
        <v>282</v>
      </c>
      <c r="D59" s="84">
        <v>2000</v>
      </c>
      <c r="E59" s="136">
        <v>2000</v>
      </c>
      <c r="F59" s="134">
        <v>2000</v>
      </c>
    </row>
    <row r="60" spans="1:6" ht="15" customHeight="1">
      <c r="A60" s="86" t="s">
        <v>95</v>
      </c>
      <c r="B60" s="86" t="s">
        <v>166</v>
      </c>
      <c r="C60" s="87" t="s">
        <v>260</v>
      </c>
      <c r="D60" s="84">
        <v>1845200</v>
      </c>
      <c r="E60" s="137">
        <v>1910000</v>
      </c>
      <c r="F60" s="134">
        <v>2599622</v>
      </c>
    </row>
    <row r="61" spans="1:6" ht="15" customHeight="1">
      <c r="A61" s="86" t="s">
        <v>212</v>
      </c>
      <c r="B61" s="86" t="s">
        <v>166</v>
      </c>
      <c r="C61" s="48" t="s">
        <v>263</v>
      </c>
      <c r="D61" s="96">
        <v>3247580</v>
      </c>
      <c r="E61" s="135">
        <v>3812000</v>
      </c>
      <c r="F61" s="134">
        <v>3815000</v>
      </c>
    </row>
    <row r="62" spans="1:6" ht="15" customHeight="1">
      <c r="A62" s="86" t="s">
        <v>283</v>
      </c>
      <c r="B62" s="86" t="s">
        <v>166</v>
      </c>
      <c r="C62" s="89" t="s">
        <v>298</v>
      </c>
      <c r="D62" s="96">
        <v>0</v>
      </c>
      <c r="E62" s="135">
        <v>0</v>
      </c>
      <c r="F62" s="138">
        <v>225000</v>
      </c>
    </row>
    <row r="63" spans="1:6" ht="15" customHeight="1">
      <c r="A63" s="86" t="s">
        <v>213</v>
      </c>
      <c r="B63" s="86" t="s">
        <v>166</v>
      </c>
      <c r="C63" s="89" t="s">
        <v>214</v>
      </c>
      <c r="D63" s="84">
        <v>0</v>
      </c>
      <c r="E63" s="133">
        <v>0</v>
      </c>
      <c r="F63" s="134">
        <v>140589</v>
      </c>
    </row>
    <row r="64" spans="1:6" ht="15" customHeight="1">
      <c r="A64" s="86" t="s">
        <v>97</v>
      </c>
      <c r="B64" s="86" t="s">
        <v>166</v>
      </c>
      <c r="C64" s="89" t="s">
        <v>215</v>
      </c>
      <c r="D64" s="84">
        <v>50174100</v>
      </c>
      <c r="E64" s="133">
        <v>54685500</v>
      </c>
      <c r="F64" s="134">
        <v>55895000</v>
      </c>
    </row>
    <row r="65" spans="1:6" ht="15" customHeight="1">
      <c r="A65" s="86" t="s">
        <v>216</v>
      </c>
      <c r="B65" s="86" t="s">
        <v>166</v>
      </c>
      <c r="C65" s="89" t="s">
        <v>217</v>
      </c>
      <c r="D65" s="84">
        <v>100000</v>
      </c>
      <c r="E65" s="133">
        <v>125000</v>
      </c>
      <c r="F65" s="134">
        <v>50000</v>
      </c>
    </row>
    <row r="66" spans="1:6" ht="15" customHeight="1">
      <c r="A66" s="86" t="s">
        <v>100</v>
      </c>
      <c r="B66" s="86" t="s">
        <v>166</v>
      </c>
      <c r="C66" s="87" t="s">
        <v>264</v>
      </c>
      <c r="D66" s="84">
        <v>100000</v>
      </c>
      <c r="E66" s="139">
        <v>2500</v>
      </c>
      <c r="F66" s="134">
        <v>98500</v>
      </c>
    </row>
    <row r="67" spans="1:6" ht="15" customHeight="1">
      <c r="A67" s="86" t="s">
        <v>218</v>
      </c>
      <c r="B67" s="86" t="s">
        <v>166</v>
      </c>
      <c r="C67" s="89" t="s">
        <v>265</v>
      </c>
      <c r="D67" s="84">
        <v>510000</v>
      </c>
      <c r="E67" s="133">
        <v>480000</v>
      </c>
      <c r="F67" s="134">
        <v>546000</v>
      </c>
    </row>
    <row r="68" spans="1:6" ht="15" customHeight="1">
      <c r="A68" s="86" t="s">
        <v>127</v>
      </c>
      <c r="B68" s="86" t="s">
        <v>166</v>
      </c>
      <c r="C68" s="48" t="s">
        <v>306</v>
      </c>
      <c r="D68" s="84">
        <v>1389900</v>
      </c>
      <c r="E68" s="139">
        <v>864500</v>
      </c>
      <c r="F68" s="134">
        <v>1415500</v>
      </c>
    </row>
    <row r="69" spans="1:6" ht="15" customHeight="1">
      <c r="A69" s="86" t="s">
        <v>219</v>
      </c>
      <c r="B69" s="86" t="s">
        <v>166</v>
      </c>
      <c r="C69" s="87" t="s">
        <v>266</v>
      </c>
      <c r="D69" s="84">
        <v>4530000</v>
      </c>
      <c r="E69" s="133">
        <v>6040000</v>
      </c>
      <c r="F69" s="134">
        <v>4000000</v>
      </c>
    </row>
    <row r="70" spans="1:6" ht="15" customHeight="1">
      <c r="A70" s="172">
        <v>6402</v>
      </c>
      <c r="B70" s="86" t="s">
        <v>166</v>
      </c>
      <c r="C70" s="97" t="s">
        <v>220</v>
      </c>
      <c r="D70" s="98">
        <v>0</v>
      </c>
      <c r="E70" s="140">
        <v>0</v>
      </c>
      <c r="F70" s="134">
        <v>769143.34</v>
      </c>
    </row>
    <row r="71" spans="1:6" ht="15" customHeight="1" thickBot="1">
      <c r="A71" s="173">
        <v>6409</v>
      </c>
      <c r="B71" s="86" t="s">
        <v>166</v>
      </c>
      <c r="C71" s="99" t="s">
        <v>284</v>
      </c>
      <c r="D71" s="100">
        <v>0</v>
      </c>
      <c r="E71" s="178">
        <v>0</v>
      </c>
      <c r="F71" s="179">
        <v>13004</v>
      </c>
    </row>
    <row r="72" spans="1:6" ht="15" customHeight="1" thickBot="1">
      <c r="A72" s="101" t="s">
        <v>221</v>
      </c>
      <c r="B72" s="102"/>
      <c r="C72" s="102"/>
      <c r="D72" s="103">
        <f>SUM(D6:D71)</f>
        <v>116301656</v>
      </c>
      <c r="E72" s="141">
        <f>SUM(E6:E71)</f>
        <v>121490520</v>
      </c>
      <c r="F72" s="142">
        <f>SUM(F6:F71)</f>
        <v>152193509.34</v>
      </c>
    </row>
    <row r="73" spans="1:6" ht="15" customHeight="1">
      <c r="A73" s="104"/>
      <c r="B73" s="104"/>
      <c r="C73" s="104"/>
    </row>
    <row r="74" spans="1:6" ht="15" customHeight="1">
      <c r="A74" s="104"/>
      <c r="B74" s="104"/>
      <c r="C74" s="104"/>
    </row>
    <row r="75" spans="1:6" ht="15" customHeight="1">
      <c r="A75" s="105" t="s">
        <v>222</v>
      </c>
      <c r="B75" s="105"/>
      <c r="C75" s="105"/>
    </row>
    <row r="76" spans="1:6" ht="15" customHeight="1" thickBot="1">
      <c r="A76" s="106"/>
      <c r="B76" s="106"/>
      <c r="C76" s="106"/>
    </row>
    <row r="77" spans="1:6" ht="26.25" customHeight="1" thickBot="1">
      <c r="A77" s="76" t="s">
        <v>2</v>
      </c>
      <c r="B77" s="21" t="s">
        <v>3</v>
      </c>
      <c r="C77" s="20" t="s">
        <v>165</v>
      </c>
      <c r="D77" s="23" t="s">
        <v>232</v>
      </c>
      <c r="E77" s="154" t="s">
        <v>233</v>
      </c>
      <c r="F77" s="155" t="s">
        <v>234</v>
      </c>
    </row>
    <row r="78" spans="1:6" ht="15" customHeight="1">
      <c r="A78" s="171">
        <v>1039</v>
      </c>
      <c r="B78" s="107" t="s">
        <v>223</v>
      </c>
      <c r="C78" s="169" t="s">
        <v>293</v>
      </c>
      <c r="D78" s="108">
        <v>0</v>
      </c>
      <c r="E78" s="156">
        <v>0</v>
      </c>
      <c r="F78" s="156">
        <v>174422</v>
      </c>
    </row>
    <row r="79" spans="1:6" ht="15" customHeight="1">
      <c r="A79" s="109">
        <v>2212</v>
      </c>
      <c r="B79" s="110" t="s">
        <v>223</v>
      </c>
      <c r="C79" s="170" t="s">
        <v>224</v>
      </c>
      <c r="D79" s="111">
        <v>15800000</v>
      </c>
      <c r="E79" s="157">
        <v>28500000</v>
      </c>
      <c r="F79" s="158">
        <v>22490000</v>
      </c>
    </row>
    <row r="80" spans="1:6" ht="15" customHeight="1">
      <c r="A80" s="112" t="s">
        <v>63</v>
      </c>
      <c r="B80" s="86" t="s">
        <v>223</v>
      </c>
      <c r="C80" s="87" t="s">
        <v>225</v>
      </c>
      <c r="D80" s="84">
        <v>0</v>
      </c>
      <c r="E80" s="159">
        <v>0</v>
      </c>
      <c r="F80" s="160">
        <v>69233</v>
      </c>
    </row>
    <row r="81" spans="1:6" ht="15" customHeight="1">
      <c r="A81" s="112" t="s">
        <v>103</v>
      </c>
      <c r="B81" s="86" t="s">
        <v>223</v>
      </c>
      <c r="C81" s="167" t="s">
        <v>226</v>
      </c>
      <c r="D81" s="84">
        <v>0</v>
      </c>
      <c r="E81" s="161">
        <v>1000000</v>
      </c>
      <c r="F81" s="160">
        <v>1150000</v>
      </c>
    </row>
    <row r="82" spans="1:6" ht="15" customHeight="1">
      <c r="A82" s="112" t="s">
        <v>74</v>
      </c>
      <c r="B82" s="86" t="s">
        <v>223</v>
      </c>
      <c r="C82" s="87" t="s">
        <v>251</v>
      </c>
      <c r="D82" s="84">
        <v>400000</v>
      </c>
      <c r="E82" s="161">
        <v>35775000</v>
      </c>
      <c r="F82" s="160">
        <v>43950000</v>
      </c>
    </row>
    <row r="83" spans="1:6" ht="15" customHeight="1">
      <c r="A83" s="112" t="s">
        <v>182</v>
      </c>
      <c r="B83" s="86" t="s">
        <v>223</v>
      </c>
      <c r="C83" s="48" t="s">
        <v>252</v>
      </c>
      <c r="D83" s="84">
        <v>17400000</v>
      </c>
      <c r="E83" s="161">
        <v>0</v>
      </c>
      <c r="F83" s="160">
        <v>0</v>
      </c>
    </row>
    <row r="84" spans="1:6" ht="15" customHeight="1">
      <c r="A84" s="112" t="s">
        <v>186</v>
      </c>
      <c r="B84" s="86" t="s">
        <v>223</v>
      </c>
      <c r="C84" s="87" t="s">
        <v>254</v>
      </c>
      <c r="D84" s="84">
        <v>360500</v>
      </c>
      <c r="E84" s="161">
        <v>435500</v>
      </c>
      <c r="F84" s="160">
        <v>435500</v>
      </c>
    </row>
    <row r="85" spans="1:6" ht="15" customHeight="1">
      <c r="A85" s="112" t="s">
        <v>227</v>
      </c>
      <c r="B85" s="86" t="s">
        <v>223</v>
      </c>
      <c r="C85" s="87" t="s">
        <v>285</v>
      </c>
      <c r="D85" s="84">
        <v>0</v>
      </c>
      <c r="E85" s="161">
        <v>100000</v>
      </c>
      <c r="F85" s="160">
        <v>100000</v>
      </c>
    </row>
    <row r="86" spans="1:6" ht="15" customHeight="1">
      <c r="A86" s="112" t="s">
        <v>228</v>
      </c>
      <c r="B86" s="86" t="s">
        <v>223</v>
      </c>
      <c r="C86" s="87" t="s">
        <v>229</v>
      </c>
      <c r="D86" s="84">
        <v>0</v>
      </c>
      <c r="E86" s="161">
        <v>0</v>
      </c>
      <c r="F86" s="160">
        <v>87120</v>
      </c>
    </row>
    <row r="87" spans="1:6" ht="15" customHeight="1">
      <c r="A87" s="112" t="s">
        <v>79</v>
      </c>
      <c r="B87" s="86" t="s">
        <v>223</v>
      </c>
      <c r="C87" s="87" t="s">
        <v>142</v>
      </c>
      <c r="D87" s="84">
        <v>14701318</v>
      </c>
      <c r="E87" s="161">
        <v>24550000</v>
      </c>
      <c r="F87" s="160">
        <v>20677465</v>
      </c>
    </row>
    <row r="88" spans="1:6" ht="15" customHeight="1">
      <c r="A88" s="112" t="s">
        <v>84</v>
      </c>
      <c r="B88" s="86" t="s">
        <v>223</v>
      </c>
      <c r="C88" s="87" t="s">
        <v>286</v>
      </c>
      <c r="D88" s="84">
        <v>13300000</v>
      </c>
      <c r="E88" s="161">
        <v>10100000</v>
      </c>
      <c r="F88" s="160">
        <v>10685345</v>
      </c>
    </row>
    <row r="89" spans="1:6" ht="15" customHeight="1">
      <c r="A89" s="112" t="s">
        <v>95</v>
      </c>
      <c r="B89" s="86" t="s">
        <v>223</v>
      </c>
      <c r="C89" s="167" t="s">
        <v>299</v>
      </c>
      <c r="D89" s="84">
        <v>7800000</v>
      </c>
      <c r="E89" s="161">
        <v>3500000</v>
      </c>
      <c r="F89" s="160">
        <v>1200000</v>
      </c>
    </row>
    <row r="90" spans="1:6" ht="15" customHeight="1" thickBot="1">
      <c r="A90" s="113" t="s">
        <v>97</v>
      </c>
      <c r="B90" s="114" t="s">
        <v>223</v>
      </c>
      <c r="C90" s="115" t="s">
        <v>230</v>
      </c>
      <c r="D90" s="116">
        <v>2160000</v>
      </c>
      <c r="E90" s="162">
        <v>0</v>
      </c>
      <c r="F90" s="163">
        <v>1210901</v>
      </c>
    </row>
    <row r="91" spans="1:6" ht="15.75" thickBot="1">
      <c r="A91" s="117"/>
      <c r="B91" s="118"/>
      <c r="C91" s="119"/>
      <c r="D91" s="103">
        <f>SUM(D78:D90)</f>
        <v>71921818</v>
      </c>
      <c r="E91" s="141">
        <f>SUM(E78:E90)</f>
        <v>103960500</v>
      </c>
      <c r="F91" s="141">
        <f>SUM(F79:F90)</f>
        <v>102055564</v>
      </c>
    </row>
    <row r="92" spans="1:6">
      <c r="A92" s="104"/>
      <c r="B92" s="104"/>
      <c r="C92" s="104"/>
    </row>
    <row r="93" spans="1:6" ht="15.75" thickBot="1">
      <c r="A93" s="104"/>
      <c r="B93" s="104"/>
      <c r="C93" s="104"/>
    </row>
    <row r="94" spans="1:6" ht="21" thickBot="1">
      <c r="A94" s="120" t="s">
        <v>231</v>
      </c>
      <c r="B94" s="121"/>
      <c r="C94" s="122"/>
      <c r="D94" s="123">
        <f>D72+D91</f>
        <v>188223474</v>
      </c>
      <c r="E94" s="123">
        <f>E72+E91</f>
        <v>225451020</v>
      </c>
      <c r="F94" s="124">
        <f>F72+F91</f>
        <v>254249073.34</v>
      </c>
    </row>
  </sheetData>
  <mergeCells count="3">
    <mergeCell ref="A72:C72"/>
    <mergeCell ref="A3:F3"/>
    <mergeCell ref="A1:F1"/>
  </mergeCells>
  <pageMargins left="0.25" right="0.25" top="0.90625" bottom="0.75" header="0.3" footer="0.3"/>
  <pageSetup paperSize="9" orientation="portrait" r:id="rId1"/>
  <headerFooter>
    <oddHeader xml:space="preserve">&amp;C&amp;"-,Tučné"&amp;14Návrh rozpočtu na rok 2019 Města Kostelec nad Orlicí, &amp;16
&amp;10Palackého náměstí 38, 517 41  Kostelec nad Orlicí&amp;16
</oddHeader>
    <oddFooter>&amp;L1.12.2018&amp;CStránka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0"/>
  <sheetViews>
    <sheetView zoomScale="90" zoomScaleNormal="90" workbookViewId="0">
      <selection activeCell="C34" sqref="C34"/>
    </sheetView>
  </sheetViews>
  <sheetFormatPr defaultRowHeight="15"/>
  <cols>
    <col min="1" max="1" width="7.140625" customWidth="1"/>
    <col min="2" max="2" width="8" customWidth="1"/>
    <col min="3" max="3" width="61.7109375" customWidth="1"/>
    <col min="4" max="4" width="16.7109375" customWidth="1"/>
  </cols>
  <sheetData>
    <row r="1" spans="1:4" ht="20.25">
      <c r="A1" s="37" t="s">
        <v>290</v>
      </c>
      <c r="B1" s="37"/>
      <c r="C1" s="37"/>
      <c r="D1" s="37"/>
    </row>
    <row r="2" spans="1:4" ht="15.75" thickBot="1">
      <c r="A2" s="25"/>
      <c r="B2" s="25"/>
      <c r="C2" s="24"/>
      <c r="D2" s="25"/>
    </row>
    <row r="3" spans="1:4" ht="16.5" thickBot="1">
      <c r="A3" s="29" t="s">
        <v>2</v>
      </c>
      <c r="B3" s="29" t="s">
        <v>3</v>
      </c>
      <c r="C3" s="27" t="s">
        <v>165</v>
      </c>
      <c r="D3" s="30" t="s">
        <v>232</v>
      </c>
    </row>
    <row r="4" spans="1:4">
      <c r="A4" s="26"/>
      <c r="B4" s="26">
        <v>8113</v>
      </c>
      <c r="C4" s="31" t="s">
        <v>287</v>
      </c>
      <c r="D4" s="33">
        <v>8000000</v>
      </c>
    </row>
    <row r="5" spans="1:4">
      <c r="A5" s="28"/>
      <c r="B5" s="28">
        <v>8115</v>
      </c>
      <c r="C5" s="32" t="s">
        <v>288</v>
      </c>
      <c r="D5" s="34">
        <v>1500000</v>
      </c>
    </row>
    <row r="6" spans="1:4" ht="15.75" thickBot="1">
      <c r="A6" s="28"/>
      <c r="B6" s="28">
        <v>8115</v>
      </c>
      <c r="C6" s="32" t="s">
        <v>289</v>
      </c>
      <c r="D6" s="34">
        <v>30000000</v>
      </c>
    </row>
    <row r="7" spans="1:4" ht="15.75" thickBot="1">
      <c r="A7" s="177" t="s">
        <v>301</v>
      </c>
      <c r="B7" s="38"/>
      <c r="C7" s="39"/>
      <c r="D7" s="35">
        <f>SUM(D4:D6)</f>
        <v>39500000</v>
      </c>
    </row>
    <row r="10" spans="1:4" ht="18">
      <c r="A10" s="36" t="s">
        <v>291</v>
      </c>
    </row>
  </sheetData>
  <mergeCells count="2">
    <mergeCell ref="A1:D1"/>
    <mergeCell ref="A7:C7"/>
  </mergeCells>
  <pageMargins left="0.25" right="0.25" top="0.75" bottom="0.75" header="0.3" footer="0.3"/>
  <pageSetup paperSize="9" orientation="portrait" r:id="rId1"/>
  <headerFooter>
    <oddHeader>&amp;C&amp;"Arial,Tučné"&amp;14Návrh rozpočtu na rok 2019 Města Kostelec nad Orlicí,&amp;"-,Obyčejné"&amp;11
&amp;"Arial,Obyčejné"&amp;9Palackého náměstí 38, 517 41  Kostelec nad Orlicí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Financování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Lenka Ing.</dc:creator>
  <cp:lastModifiedBy>Lenka</cp:lastModifiedBy>
  <cp:lastPrinted>2018-11-30T18:24:55Z</cp:lastPrinted>
  <dcterms:created xsi:type="dcterms:W3CDTF">2018-11-15T06:39:54Z</dcterms:created>
  <dcterms:modified xsi:type="dcterms:W3CDTF">2018-11-30T18:26:26Z</dcterms:modified>
</cp:coreProperties>
</file>